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1" documentId="13_ncr:1_{6C06EFCD-73E4-402B-BFAB-65E391D56A1E}" xr6:coauthVersionLast="47" xr6:coauthVersionMax="47" xr10:uidLastSave="{8505B971-C1E6-4D70-B5A4-785A9E7CACEE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H26" i="1"/>
  <c r="F26" i="1"/>
  <c r="D26" i="1"/>
  <c r="E25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G26" i="1" s="1"/>
  <c r="J26" i="1" s="1"/>
  <c r="P26" i="1" l="1"/>
  <c r="M27" i="1" s="1"/>
  <c r="N27" i="1" s="1"/>
  <c r="E26" i="1"/>
  <c r="D27" i="1"/>
  <c r="Q26" i="1"/>
  <c r="R26" i="1" s="1"/>
  <c r="O26" i="1" l="1"/>
  <c r="S26" i="1" s="1"/>
  <c r="Q27" i="1"/>
  <c r="D28" i="1"/>
  <c r="E27" i="1"/>
  <c r="P27" i="1"/>
  <c r="M28" i="1" s="1"/>
  <c r="N28" i="1" s="1"/>
  <c r="C27" i="1"/>
  <c r="G27" i="1" s="1"/>
  <c r="H27" i="1"/>
  <c r="F27" i="1"/>
  <c r="J27" i="1" l="1"/>
  <c r="H28" i="1"/>
  <c r="F28" i="1"/>
  <c r="C28" i="1"/>
  <c r="G28" i="1" s="1"/>
  <c r="E28" i="1"/>
  <c r="D29" i="1"/>
  <c r="Q28" i="1"/>
  <c r="P28" i="1"/>
  <c r="M29" i="1" s="1"/>
  <c r="N29" i="1" s="1"/>
  <c r="J28" i="1" l="1"/>
  <c r="R28" i="1" s="1"/>
  <c r="O27" i="1"/>
  <c r="R27" i="1"/>
  <c r="P29" i="1"/>
  <c r="M30" i="1" s="1"/>
  <c r="N30" i="1" s="1"/>
  <c r="E29" i="1"/>
  <c r="Q29" i="1"/>
  <c r="D30" i="1"/>
  <c r="F29" i="1"/>
  <c r="C29" i="1"/>
  <c r="G29" i="1" s="1"/>
  <c r="H29" i="1"/>
  <c r="S27" i="1" l="1"/>
  <c r="J29" i="1"/>
  <c r="O28" i="1"/>
  <c r="S28" i="1" s="1"/>
  <c r="Q30" i="1"/>
  <c r="D31" i="1"/>
  <c r="P30" i="1"/>
  <c r="M31" i="1" s="1"/>
  <c r="N31" i="1" s="1"/>
  <c r="E30" i="1"/>
  <c r="H30" i="1"/>
  <c r="F30" i="1"/>
  <c r="C30" i="1"/>
  <c r="G30" i="1" s="1"/>
  <c r="J30" i="1" l="1"/>
  <c r="O30" i="1"/>
  <c r="R30" i="1"/>
  <c r="O29" i="1"/>
  <c r="R29" i="1"/>
  <c r="C31" i="1"/>
  <c r="G31" i="1" s="1"/>
  <c r="H31" i="1"/>
  <c r="F31" i="1"/>
  <c r="D32" i="1"/>
  <c r="P31" i="1"/>
  <c r="M32" i="1" s="1"/>
  <c r="N32" i="1" s="1"/>
  <c r="Q31" i="1"/>
  <c r="E31" i="1"/>
  <c r="S29" i="1" l="1"/>
  <c r="S30" i="1"/>
  <c r="J31" i="1"/>
  <c r="F32" i="1"/>
  <c r="C32" i="1"/>
  <c r="G32" i="1" s="1"/>
  <c r="H32" i="1"/>
  <c r="E32" i="1"/>
  <c r="P32" i="1"/>
  <c r="M33" i="1" s="1"/>
  <c r="N33" i="1" s="1"/>
  <c r="Q32" i="1"/>
  <c r="D33" i="1"/>
  <c r="J32" i="1" l="1"/>
  <c r="R32" i="1" s="1"/>
  <c r="O31" i="1"/>
  <c r="S31" i="1" s="1"/>
  <c r="R31" i="1"/>
  <c r="E33" i="1"/>
  <c r="P33" i="1"/>
  <c r="M34" i="1" s="1"/>
  <c r="N34" i="1" s="1"/>
  <c r="Q33" i="1"/>
  <c r="D34" i="1"/>
  <c r="F33" i="1"/>
  <c r="H33" i="1"/>
  <c r="C33" i="1"/>
  <c r="G33" i="1" s="1"/>
  <c r="J33" i="1" l="1"/>
  <c r="R33" i="1" s="1"/>
  <c r="O32" i="1"/>
  <c r="S32" i="1" s="1"/>
  <c r="P34" i="1"/>
  <c r="M35" i="1" s="1"/>
  <c r="N35" i="1" s="1"/>
  <c r="D35" i="1"/>
  <c r="Q34" i="1"/>
  <c r="E34" i="1"/>
  <c r="F34" i="1"/>
  <c r="C34" i="1"/>
  <c r="G34" i="1" s="1"/>
  <c r="H34" i="1"/>
  <c r="J34" i="1" l="1"/>
  <c r="R34" i="1" s="1"/>
  <c r="O33" i="1"/>
  <c r="S33" i="1" s="1"/>
  <c r="H35" i="1"/>
  <c r="F35" i="1"/>
  <c r="C35" i="1"/>
  <c r="G35" i="1" s="1"/>
  <c r="Q35" i="1"/>
  <c r="E35" i="1"/>
  <c r="D36" i="1"/>
  <c r="P35" i="1"/>
  <c r="M36" i="1" s="1"/>
  <c r="N36" i="1" s="1"/>
  <c r="J35" i="1" l="1"/>
  <c r="O35" i="1"/>
  <c r="O34" i="1"/>
  <c r="S34" i="1" s="1"/>
  <c r="R35" i="1"/>
  <c r="E36" i="1"/>
  <c r="Q36" i="1"/>
  <c r="P36" i="1"/>
  <c r="M37" i="1" s="1"/>
  <c r="N37" i="1" s="1"/>
  <c r="D37" i="1"/>
  <c r="H36" i="1"/>
  <c r="C36" i="1"/>
  <c r="G36" i="1" s="1"/>
  <c r="F36" i="1"/>
  <c r="J36" i="1" l="1"/>
  <c r="S35" i="1"/>
  <c r="O36" i="1"/>
  <c r="R36" i="1"/>
  <c r="P37" i="1"/>
  <c r="M38" i="1" s="1"/>
  <c r="N38" i="1" s="1"/>
  <c r="Q37" i="1"/>
  <c r="D38" i="1"/>
  <c r="E37" i="1"/>
  <c r="F37" i="1"/>
  <c r="C37" i="1"/>
  <c r="G37" i="1" s="1"/>
  <c r="H37" i="1"/>
  <c r="S36" i="1" l="1"/>
  <c r="O38" i="1"/>
  <c r="R37" i="1"/>
  <c r="J37" i="1"/>
  <c r="C38" i="1"/>
  <c r="G38" i="1" s="1"/>
  <c r="H38" i="1"/>
  <c r="F38" i="1"/>
  <c r="Q38" i="1"/>
  <c r="R38" i="1" s="1"/>
  <c r="D39" i="1"/>
  <c r="E38" i="1"/>
  <c r="P38" i="1"/>
  <c r="M39" i="1" s="1"/>
  <c r="N39" i="1" s="1"/>
  <c r="J38" i="1" l="1"/>
  <c r="S38" i="1"/>
  <c r="O37" i="1"/>
  <c r="S37" i="1" s="1"/>
  <c r="C39" i="1"/>
  <c r="G39" i="1" s="1"/>
  <c r="H39" i="1"/>
  <c r="F39" i="1"/>
  <c r="D40" i="1"/>
  <c r="Q39" i="1"/>
  <c r="P39" i="1"/>
  <c r="M40" i="1" s="1"/>
  <c r="N40" i="1" s="1"/>
  <c r="E39" i="1"/>
  <c r="J39" i="1" l="1"/>
  <c r="F40" i="1"/>
  <c r="C40" i="1"/>
  <c r="G40" i="1" s="1"/>
  <c r="H40" i="1"/>
  <c r="E40" i="1"/>
  <c r="D41" i="1"/>
  <c r="P40" i="1"/>
  <c r="M41" i="1" s="1"/>
  <c r="N41" i="1" s="1"/>
  <c r="Q40" i="1"/>
  <c r="O39" i="1" l="1"/>
  <c r="J40" i="1"/>
  <c r="R39" i="1"/>
  <c r="E41" i="1"/>
  <c r="O41" i="1"/>
  <c r="P41" i="1"/>
  <c r="M42" i="1" s="1"/>
  <c r="N42" i="1" s="1"/>
  <c r="Q41" i="1"/>
  <c r="D42" i="1"/>
  <c r="F41" i="1"/>
  <c r="C41" i="1"/>
  <c r="G41" i="1" s="1"/>
  <c r="H41" i="1"/>
  <c r="J41" i="1" l="1"/>
  <c r="S39" i="1"/>
  <c r="O40" i="1"/>
  <c r="R40" i="1"/>
  <c r="R41" i="1"/>
  <c r="S41" i="1" s="1"/>
  <c r="P42" i="1"/>
  <c r="M43" i="1" s="1"/>
  <c r="N43" i="1" s="1"/>
  <c r="D43" i="1"/>
  <c r="Q42" i="1"/>
  <c r="E42" i="1"/>
  <c r="F42" i="1"/>
  <c r="C42" i="1"/>
  <c r="G42" i="1" s="1"/>
  <c r="H42" i="1"/>
  <c r="S40" i="1" l="1"/>
  <c r="J42" i="1"/>
  <c r="R42" i="1" s="1"/>
  <c r="H43" i="1"/>
  <c r="F43" i="1"/>
  <c r="C43" i="1"/>
  <c r="G43" i="1" s="1"/>
  <c r="Q43" i="1"/>
  <c r="D44" i="1"/>
  <c r="P43" i="1"/>
  <c r="M44" i="1" s="1"/>
  <c r="N44" i="1" s="1"/>
  <c r="E43" i="1"/>
  <c r="J43" i="1" l="1"/>
  <c r="O42" i="1"/>
  <c r="S42" i="1" s="1"/>
  <c r="H44" i="1"/>
  <c r="C44" i="1"/>
  <c r="G44" i="1" s="1"/>
  <c r="F44" i="1"/>
  <c r="E44" i="1"/>
  <c r="Q44" i="1"/>
  <c r="P44" i="1"/>
  <c r="M45" i="1" s="1"/>
  <c r="N45" i="1" s="1"/>
  <c r="D45" i="1"/>
  <c r="O43" i="1" l="1"/>
  <c r="R43" i="1"/>
  <c r="J44" i="1"/>
  <c r="P45" i="1"/>
  <c r="M46" i="1" s="1"/>
  <c r="N46" i="1" s="1"/>
  <c r="E45" i="1"/>
  <c r="Q45" i="1"/>
  <c r="D46" i="1"/>
  <c r="F45" i="1"/>
  <c r="H45" i="1"/>
  <c r="C45" i="1"/>
  <c r="G45" i="1" s="1"/>
  <c r="S43" i="1" l="1"/>
  <c r="O44" i="1"/>
  <c r="J45" i="1"/>
  <c r="R45" i="1" s="1"/>
  <c r="R44" i="1"/>
  <c r="Q46" i="1"/>
  <c r="D47" i="1"/>
  <c r="E46" i="1"/>
  <c r="P46" i="1"/>
  <c r="M47" i="1" s="1"/>
  <c r="N47" i="1" s="1"/>
  <c r="C46" i="1"/>
  <c r="G46" i="1" s="1"/>
  <c r="F46" i="1"/>
  <c r="H46" i="1"/>
  <c r="S44" i="1" l="1"/>
  <c r="J46" i="1"/>
  <c r="R46" i="1" s="1"/>
  <c r="O45" i="1"/>
  <c r="S45" i="1" s="1"/>
  <c r="C47" i="1"/>
  <c r="G47" i="1" s="1"/>
  <c r="H47" i="1"/>
  <c r="F47" i="1"/>
  <c r="D48" i="1"/>
  <c r="E47" i="1"/>
  <c r="Q47" i="1"/>
  <c r="P47" i="1"/>
  <c r="M48" i="1" s="1"/>
  <c r="N48" i="1" s="1"/>
  <c r="J47" i="1" l="1"/>
  <c r="O47" i="1"/>
  <c r="R47" i="1"/>
  <c r="F48" i="1" s="1"/>
  <c r="O46" i="1"/>
  <c r="S46" i="1" s="1"/>
  <c r="H48" i="1"/>
  <c r="C48" i="1"/>
  <c r="G48" i="1" s="1"/>
  <c r="E48" i="1"/>
  <c r="Q48" i="1"/>
  <c r="P48" i="1"/>
  <c r="M49" i="1" s="1"/>
  <c r="N49" i="1" s="1"/>
  <c r="D49" i="1"/>
  <c r="J48" i="1" l="1"/>
  <c r="S47" i="1"/>
  <c r="R48" i="1"/>
  <c r="O48" i="1"/>
  <c r="S48" i="1" s="1"/>
  <c r="E49" i="1"/>
  <c r="P49" i="1"/>
  <c r="M50" i="1" s="1"/>
  <c r="N50" i="1" s="1"/>
  <c r="D50" i="1"/>
  <c r="Q49" i="1"/>
  <c r="F49" i="1"/>
  <c r="C49" i="1"/>
  <c r="G49" i="1" s="1"/>
  <c r="H49" i="1"/>
  <c r="J49" i="1" l="1"/>
  <c r="P50" i="1"/>
  <c r="M51" i="1" s="1"/>
  <c r="N51" i="1" s="1"/>
  <c r="D51" i="1"/>
  <c r="Q50" i="1"/>
  <c r="E50" i="1"/>
  <c r="F50" i="1"/>
  <c r="C50" i="1"/>
  <c r="G50" i="1" s="1"/>
  <c r="H50" i="1"/>
  <c r="J50" i="1" l="1"/>
  <c r="R50" i="1"/>
  <c r="O49" i="1"/>
  <c r="R49" i="1"/>
  <c r="O50" i="1"/>
  <c r="S50" i="1" s="1"/>
  <c r="H51" i="1"/>
  <c r="F51" i="1"/>
  <c r="C51" i="1"/>
  <c r="G51" i="1" s="1"/>
  <c r="Q51" i="1"/>
  <c r="D52" i="1"/>
  <c r="P51" i="1"/>
  <c r="M52" i="1" s="1"/>
  <c r="N52" i="1" s="1"/>
  <c r="E51" i="1"/>
  <c r="J51" i="1" l="1"/>
  <c r="S49" i="1"/>
  <c r="O51" i="1"/>
  <c r="S51" i="1" s="1"/>
  <c r="R51" i="1"/>
  <c r="H52" i="1"/>
  <c r="F52" i="1"/>
  <c r="C52" i="1"/>
  <c r="G52" i="1" s="1"/>
  <c r="E52" i="1"/>
  <c r="D53" i="1"/>
  <c r="Q52" i="1"/>
  <c r="P52" i="1"/>
  <c r="M53" i="1" s="1"/>
  <c r="N53" i="1" s="1"/>
  <c r="J52" i="1" l="1"/>
  <c r="R52" i="1" s="1"/>
  <c r="P53" i="1"/>
  <c r="M54" i="1" s="1"/>
  <c r="N54" i="1" s="1"/>
  <c r="Q53" i="1"/>
  <c r="D54" i="1"/>
  <c r="E53" i="1"/>
  <c r="F53" i="1"/>
  <c r="C53" i="1"/>
  <c r="G53" i="1" s="1"/>
  <c r="H53" i="1"/>
  <c r="J53" i="1" l="1"/>
  <c r="O52" i="1"/>
  <c r="S52" i="1" s="1"/>
  <c r="C54" i="1"/>
  <c r="G54" i="1" s="1"/>
  <c r="H54" i="1"/>
  <c r="F54" i="1"/>
  <c r="Q54" i="1"/>
  <c r="D55" i="1"/>
  <c r="P54" i="1"/>
  <c r="M55" i="1" s="1"/>
  <c r="N55" i="1" s="1"/>
  <c r="E54" i="1"/>
  <c r="J54" i="1" l="1"/>
  <c r="O54" i="1"/>
  <c r="O53" i="1"/>
  <c r="S53" i="1" s="1"/>
  <c r="R54" i="1"/>
  <c r="R53" i="1"/>
  <c r="C55" i="1"/>
  <c r="G55" i="1" s="1"/>
  <c r="H55" i="1"/>
  <c r="F55" i="1"/>
  <c r="D56" i="1"/>
  <c r="E55" i="1"/>
  <c r="P55" i="1"/>
  <c r="M56" i="1" s="1"/>
  <c r="N56" i="1" s="1"/>
  <c r="Q55" i="1"/>
  <c r="J55" i="1" l="1"/>
  <c r="S54" i="1"/>
  <c r="R55" i="1"/>
  <c r="O55" i="1"/>
  <c r="S55" i="1" s="1"/>
  <c r="H56" i="1"/>
  <c r="C56" i="1"/>
  <c r="G56" i="1" s="1"/>
  <c r="F56" i="1"/>
  <c r="D57" i="1"/>
  <c r="E56" i="1"/>
  <c r="Q56" i="1"/>
  <c r="P56" i="1"/>
  <c r="M57" i="1" s="1"/>
  <c r="N57" i="1" s="1"/>
  <c r="J56" i="1" l="1"/>
  <c r="F57" i="1"/>
  <c r="H57" i="1"/>
  <c r="C57" i="1"/>
  <c r="G57" i="1" s="1"/>
  <c r="E57" i="1"/>
  <c r="P57" i="1"/>
  <c r="M58" i="1" s="1"/>
  <c r="N58" i="1" s="1"/>
  <c r="Q57" i="1"/>
  <c r="D58" i="1"/>
  <c r="J57" i="1" l="1"/>
  <c r="O56" i="1"/>
  <c r="R56" i="1"/>
  <c r="P58" i="1"/>
  <c r="M59" i="1" s="1"/>
  <c r="N59" i="1" s="1"/>
  <c r="E58" i="1"/>
  <c r="D59" i="1"/>
  <c r="Q58" i="1"/>
  <c r="F58" i="1"/>
  <c r="C58" i="1"/>
  <c r="G58" i="1" s="1"/>
  <c r="H58" i="1"/>
  <c r="S56" i="1" l="1"/>
  <c r="J58" i="1"/>
  <c r="R58" i="1"/>
  <c r="O57" i="1"/>
  <c r="S57" i="1" s="1"/>
  <c r="R57" i="1"/>
  <c r="Q59" i="1"/>
  <c r="P59" i="1"/>
  <c r="M60" i="1" s="1"/>
  <c r="N60" i="1" s="1"/>
  <c r="D60" i="1"/>
  <c r="E59" i="1"/>
  <c r="F59" i="1"/>
  <c r="H59" i="1"/>
  <c r="C59" i="1"/>
  <c r="G59" i="1" s="1"/>
  <c r="J59" i="1" l="1"/>
  <c r="R59" i="1" s="1"/>
  <c r="O58" i="1"/>
  <c r="S58" i="1" s="1"/>
  <c r="H60" i="1"/>
  <c r="C60" i="1"/>
  <c r="G60" i="1" s="1"/>
  <c r="F60" i="1"/>
  <c r="Q60" i="1"/>
  <c r="E60" i="1"/>
  <c r="D61" i="1"/>
  <c r="P60" i="1"/>
  <c r="M61" i="1" s="1"/>
  <c r="N61" i="1" s="1"/>
  <c r="J60" i="1" l="1"/>
  <c r="R60" i="1" s="1"/>
  <c r="O59" i="1"/>
  <c r="S59" i="1" s="1"/>
  <c r="P61" i="1"/>
  <c r="M62" i="1" s="1"/>
  <c r="N62" i="1" s="1"/>
  <c r="D62" i="1"/>
  <c r="E61" i="1"/>
  <c r="Q61" i="1"/>
  <c r="H61" i="1"/>
  <c r="F61" i="1"/>
  <c r="C61" i="1"/>
  <c r="G61" i="1" s="1"/>
  <c r="J61" i="1" l="1"/>
  <c r="R61" i="1"/>
  <c r="O60" i="1"/>
  <c r="S60" i="1" s="1"/>
  <c r="C62" i="1"/>
  <c r="G62" i="1" s="1"/>
  <c r="H62" i="1"/>
  <c r="F62" i="1"/>
  <c r="Q62" i="1"/>
  <c r="D63" i="1"/>
  <c r="P62" i="1"/>
  <c r="M63" i="1" s="1"/>
  <c r="N63" i="1" s="1"/>
  <c r="E62" i="1"/>
  <c r="O61" i="1" l="1"/>
  <c r="S61" i="1" s="1"/>
  <c r="J62" i="1"/>
  <c r="R62" i="1" s="1"/>
  <c r="C63" i="1"/>
  <c r="G63" i="1" s="1"/>
  <c r="H63" i="1"/>
  <c r="F63" i="1"/>
  <c r="D64" i="1"/>
  <c r="E63" i="1"/>
  <c r="Q63" i="1"/>
  <c r="P63" i="1"/>
  <c r="M64" i="1" s="1"/>
  <c r="N64" i="1" s="1"/>
  <c r="J63" i="1" l="1"/>
  <c r="O62" i="1"/>
  <c r="S62" i="1" s="1"/>
  <c r="R63" i="1"/>
  <c r="O63" i="1"/>
  <c r="S63" i="1" s="1"/>
  <c r="C64" i="1"/>
  <c r="G64" i="1" s="1"/>
  <c r="F64" i="1"/>
  <c r="H64" i="1"/>
  <c r="D65" i="1"/>
  <c r="P64" i="1"/>
  <c r="M65" i="1" s="1"/>
  <c r="N65" i="1" s="1"/>
  <c r="E64" i="1"/>
  <c r="Q64" i="1"/>
  <c r="J64" i="1" l="1"/>
  <c r="F65" i="1"/>
  <c r="H65" i="1"/>
  <c r="C65" i="1"/>
  <c r="G65" i="1" s="1"/>
  <c r="E65" i="1"/>
  <c r="D66" i="1"/>
  <c r="Q65" i="1"/>
  <c r="P65" i="1"/>
  <c r="M66" i="1" s="1"/>
  <c r="N66" i="1" s="1"/>
  <c r="J65" i="1" l="1"/>
  <c r="O64" i="1"/>
  <c r="S64" i="1" s="1"/>
  <c r="R65" i="1"/>
  <c r="R64" i="1"/>
  <c r="P66" i="1"/>
  <c r="M67" i="1" s="1"/>
  <c r="N67" i="1" s="1"/>
  <c r="E66" i="1"/>
  <c r="D67" i="1"/>
  <c r="Q66" i="1"/>
  <c r="F66" i="1"/>
  <c r="C66" i="1"/>
  <c r="G66" i="1" s="1"/>
  <c r="H66" i="1"/>
  <c r="J66" i="1" l="1"/>
  <c r="R66" i="1" s="1"/>
  <c r="O65" i="1"/>
  <c r="S65" i="1" s="1"/>
  <c r="Q67" i="1"/>
  <c r="P67" i="1"/>
  <c r="M68" i="1" s="1"/>
  <c r="N68" i="1" s="1"/>
  <c r="E67" i="1"/>
  <c r="D68" i="1"/>
  <c r="F67" i="1"/>
  <c r="H67" i="1"/>
  <c r="C67" i="1"/>
  <c r="G67" i="1" s="1"/>
  <c r="J67" i="1" l="1"/>
  <c r="O66" i="1"/>
  <c r="S66" i="1" s="1"/>
  <c r="Q68" i="1"/>
  <c r="P68" i="1"/>
  <c r="M69" i="1" s="1"/>
  <c r="N69" i="1" s="1"/>
  <c r="E68" i="1"/>
  <c r="D69" i="1"/>
  <c r="H68" i="1"/>
  <c r="F68" i="1"/>
  <c r="C68" i="1"/>
  <c r="G68" i="1" s="1"/>
  <c r="O67" i="1" l="1"/>
  <c r="S67" i="1" s="1"/>
  <c r="R68" i="1"/>
  <c r="J68" i="1"/>
  <c r="R67" i="1"/>
  <c r="Q69" i="1"/>
  <c r="P69" i="1"/>
  <c r="E69" i="1"/>
  <c r="H69" i="1"/>
  <c r="F69" i="1"/>
  <c r="C69" i="1"/>
  <c r="G69" i="1" s="1"/>
  <c r="O68" i="1" l="1"/>
  <c r="S68" i="1" s="1"/>
  <c r="J69" i="1"/>
  <c r="O69" i="1" l="1"/>
  <c r="R69" i="1"/>
  <c r="S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tc={252D11B4-A6D8-4293-92EB-C43699695585}</author>
  </authors>
  <commentList>
    <comment ref="D25" authorId="0" shapeId="0" xr:uid="{252D11B4-A6D8-4293-92EB-C436996955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Integralização</t>
      </text>
    </comment>
  </commentList>
</comments>
</file>

<file path=xl/sharedStrings.xml><?xml version="1.0" encoding="utf-8"?>
<sst xmlns="http://schemas.openxmlformats.org/spreadsheetml/2006/main" count="17" uniqueCount="17">
  <si>
    <t>#</t>
  </si>
  <si>
    <t>Data</t>
  </si>
  <si>
    <t>Aniversário</t>
  </si>
  <si>
    <t>VNE</t>
  </si>
  <si>
    <t>DUT</t>
  </si>
  <si>
    <t>DUP</t>
  </si>
  <si>
    <t>Indexador (%)</t>
  </si>
  <si>
    <t>Fator IPCA</t>
  </si>
  <si>
    <t>VNA</t>
  </si>
  <si>
    <t>Spread (% a.a.)</t>
  </si>
  <si>
    <t>DU Spread</t>
  </si>
  <si>
    <t>Fator Spread Acumulado</t>
  </si>
  <si>
    <t>Juros (R$)</t>
  </si>
  <si>
    <t>Evento juros (R$)</t>
  </si>
  <si>
    <t>% Amortização</t>
  </si>
  <si>
    <t>Evento Amortização (R$)</t>
  </si>
  <si>
    <t>PU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</si>
</sst>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000000000000_-;\-* #,##0.0000000000000000_-;_-* &quot;-&quot;????????????????_-;_-@_-"/>
    <numFmt numFmtId="167" formatCode="0.00000000_ ;[Red]\-0.00000000\ "/>
    <numFmt numFmtId="168" formatCode="_-* #,##0.0000_-;\-* #,##0.0000_-;_-* &quot;-&quot;??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2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2" applyNumberFormat="1" applyFont="1" applyFill="1" applyAlignment="1">
      <alignment horizontal="center"/>
    </xf>
    <xf numFmtId="166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2" applyNumberFormat="1" applyFont="1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3" borderId="0" xfId="0" applyFill="1" applyAlignment="1">
      <alignment horizontal="center" vertical="center"/>
    </xf>
    <xf numFmtId="164" fontId="0" fillId="3" borderId="0" xfId="0" applyNumberFormat="1" applyFill="1"/>
    <xf numFmtId="165" fontId="0" fillId="3" borderId="0" xfId="2" applyNumberFormat="1" applyFont="1" applyFill="1" applyAlignment="1">
      <alignment horizontal="center"/>
    </xf>
    <xf numFmtId="166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2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14" fontId="0" fillId="4" borderId="0" xfId="0" applyNumberFormat="1" applyFill="1" applyAlignment="1">
      <alignment horizontal="center" vertical="center"/>
    </xf>
    <xf numFmtId="164" fontId="0" fillId="4" borderId="0" xfId="1" applyNumberFormat="1" applyFont="1" applyFill="1"/>
    <xf numFmtId="165" fontId="0" fillId="4" borderId="0" xfId="2" applyNumberFormat="1" applyFont="1" applyFill="1" applyAlignment="1">
      <alignment horizontal="center"/>
    </xf>
    <xf numFmtId="164" fontId="0" fillId="4" borderId="0" xfId="0" applyNumberFormat="1" applyFill="1"/>
    <xf numFmtId="166" fontId="0" fillId="4" borderId="0" xfId="0" applyNumberForma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5" fontId="0" fillId="4" borderId="0" xfId="2" applyNumberFormat="1" applyFont="1" applyFill="1"/>
    <xf numFmtId="14" fontId="0" fillId="0" borderId="0" xfId="0" applyNumberFormat="1" applyAlignment="1">
      <alignment horizontal="center" vertical="center"/>
    </xf>
    <xf numFmtId="164" fontId="0" fillId="0" borderId="0" xfId="1" applyNumberFormat="1" applyFont="1"/>
    <xf numFmtId="167" fontId="3" fillId="0" borderId="0" xfId="2" applyNumberFormat="1" applyFont="1" applyAlignment="1">
      <alignment horizontal="right"/>
    </xf>
    <xf numFmtId="166" fontId="0" fillId="0" borderId="0" xfId="1" applyNumberFormat="1" applyFont="1"/>
    <xf numFmtId="0" fontId="0" fillId="0" borderId="0" xfId="2" applyNumberFormat="1" applyFont="1" applyAlignment="1">
      <alignment horizontal="center"/>
    </xf>
    <xf numFmtId="168" fontId="0" fillId="0" borderId="0" xfId="2" applyNumberFormat="1" applyFont="1"/>
  </cellXfs>
  <cellStyles count="3">
    <cellStyle name="Normal" xfId="0" builtinId="0"/>
    <cellStyle name="Porcentagem" xfId="2" builtinId="5"/>
    <cellStyle name="Vírgula" xfId="1" builtinId="3"/>
  </cellStyles>
  <dxfs count="3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garcia\OSLO%20DTVM\Riscos%20-%20Documentos\Rotinas\PU%20CRI\Fluxo%20de%20pagamento\Calculadora%20DEB\CICC12%20(Ag.%20Fiduci&#225;rio)\CICC12\Calculadora%20DEB%20CICC12%20-%201a%20serie.xlsx" TargetMode="External"/><Relationship Id="rId1" Type="http://schemas.openxmlformats.org/officeDocument/2006/relationships/externalLinkPath" Target="file:///C:\Users\ggarcia\OSLO%20DTVM\Riscos%20-%20Documentos\Rotinas\PU%20CRI\Fluxo%20de%20pagamento\Calculadora%20DEB\CICC12%20(Ag.%20Fiduci&#225;rio)\CICC12\Calculadora%20DEB%20CICC12%20-%201a%20se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álculo"/>
      <sheetName val="Projecoes Anbima"/>
      <sheetName val="Fluxo"/>
      <sheetName val="Escritura"/>
      <sheetName val="Integralizações"/>
      <sheetName val="Modelo Saldo Devedor - Cliente"/>
      <sheetName val="Feriado"/>
    </sheetNames>
    <sheetDataSet>
      <sheetData sheetId="0">
        <row r="26">
          <cell r="O26">
            <v>0.45142094999999999</v>
          </cell>
        </row>
        <row r="27">
          <cell r="O27">
            <v>0.90299527999999996</v>
          </cell>
        </row>
        <row r="28">
          <cell r="O28">
            <v>1.3547209899999999</v>
          </cell>
        </row>
        <row r="29">
          <cell r="O29">
            <v>1.8065980100000001</v>
          </cell>
        </row>
        <row r="30">
          <cell r="O30">
            <v>2.2586283300000001</v>
          </cell>
        </row>
        <row r="31">
          <cell r="O31">
            <v>2.71081094</v>
          </cell>
        </row>
        <row r="32">
          <cell r="O32">
            <v>3.16314677</v>
          </cell>
        </row>
        <row r="33">
          <cell r="O33">
            <v>3.6156337999999999</v>
          </cell>
        </row>
        <row r="34">
          <cell r="O34">
            <v>4.0681188700000002</v>
          </cell>
        </row>
        <row r="35">
          <cell r="O35">
            <v>4.5208724199999999</v>
          </cell>
        </row>
        <row r="36">
          <cell r="O36">
            <v>4.9737747499999996</v>
          </cell>
        </row>
        <row r="37">
          <cell r="O37">
            <v>5.4268258100000004</v>
          </cell>
        </row>
        <row r="38">
          <cell r="O38">
            <v>5.8800246300000003</v>
          </cell>
        </row>
        <row r="39">
          <cell r="O39">
            <v>6.3333721199999999</v>
          </cell>
        </row>
        <row r="40">
          <cell r="O40">
            <v>6.78686831</v>
          </cell>
        </row>
        <row r="41">
          <cell r="O41">
            <v>7.2405130900000003</v>
          </cell>
        </row>
        <row r="42">
          <cell r="O42">
            <v>7.6943075199999997</v>
          </cell>
        </row>
        <row r="43">
          <cell r="O43">
            <v>8.1482493999999992</v>
          </cell>
        </row>
        <row r="44">
          <cell r="O44">
            <v>8.6038126399999992</v>
          </cell>
        </row>
        <row r="45">
          <cell r="O45">
            <v>9.05821641</v>
          </cell>
        </row>
        <row r="46">
          <cell r="O46">
            <v>9.5127782799999991</v>
          </cell>
        </row>
        <row r="47">
          <cell r="O47">
            <v>9.9674973199999997</v>
          </cell>
        </row>
        <row r="48">
          <cell r="O48">
            <v>10.425802490000001</v>
          </cell>
        </row>
        <row r="49">
          <cell r="O49">
            <v>10.884565350000001</v>
          </cell>
        </row>
        <row r="50">
          <cell r="O50">
            <v>11.34378798</v>
          </cell>
        </row>
        <row r="51">
          <cell r="O51">
            <v>11.80346877</v>
          </cell>
        </row>
        <row r="52">
          <cell r="O52">
            <v>12.263609860000001</v>
          </cell>
        </row>
        <row r="53">
          <cell r="O53">
            <v>12.72421067</v>
          </cell>
        </row>
        <row r="54">
          <cell r="O54">
            <v>13.185270450000001</v>
          </cell>
        </row>
        <row r="55">
          <cell r="O55">
            <v>13.646792509999999</v>
          </cell>
        </row>
        <row r="56">
          <cell r="O56">
            <v>14.10475733</v>
          </cell>
        </row>
        <row r="57">
          <cell r="O57">
            <v>14.566608159999999</v>
          </cell>
        </row>
        <row r="58">
          <cell r="O58">
            <v>15.0288915</v>
          </cell>
        </row>
        <row r="59">
          <cell r="O59">
            <v>15.491607719999999</v>
          </cell>
        </row>
        <row r="60">
          <cell r="O60">
            <v>15.95475622</v>
          </cell>
        </row>
        <row r="61">
          <cell r="O61">
            <v>16.418337910000002</v>
          </cell>
        </row>
        <row r="62">
          <cell r="O62">
            <v>16.88235336</v>
          </cell>
        </row>
        <row r="63">
          <cell r="O63">
            <v>17.346802459999999</v>
          </cell>
        </row>
        <row r="64">
          <cell r="O64">
            <v>17.8116868</v>
          </cell>
        </row>
        <row r="65">
          <cell r="O65">
            <v>18.268070059999999</v>
          </cell>
        </row>
        <row r="66">
          <cell r="O66">
            <v>18.733086449999998</v>
          </cell>
        </row>
        <row r="67">
          <cell r="O67">
            <v>19.198513330000001</v>
          </cell>
        </row>
        <row r="68">
          <cell r="O68">
            <v>19.664349519999998</v>
          </cell>
        </row>
        <row r="69">
          <cell r="O69">
            <v>20.130595419999999</v>
          </cell>
        </row>
      </sheetData>
      <sheetData sheetId="1"/>
      <sheetData sheetId="2">
        <row r="2">
          <cell r="B2" t="str">
            <v xml:space="preserve">Parcela </v>
          </cell>
          <cell r="C2" t="str">
            <v>Data Início</v>
          </cell>
          <cell r="D2" t="str">
            <v>Data Fim</v>
          </cell>
          <cell r="E2" t="str">
            <v>Data Início DU</v>
          </cell>
          <cell r="F2" t="str">
            <v>Data Fim DU</v>
          </cell>
          <cell r="G2" t="str">
            <v>DUT</v>
          </cell>
          <cell r="H2" t="str">
            <v>Aniversário</v>
          </cell>
          <cell r="I2" t="str">
            <v>Pagamento de Juros</v>
          </cell>
          <cell r="J2" t="str">
            <v>% Amortização 
Sobre Saldo Devedor</v>
          </cell>
        </row>
        <row r="3">
          <cell r="B3">
            <v>0</v>
          </cell>
          <cell r="C3">
            <v>45853</v>
          </cell>
          <cell r="D3">
            <v>45884</v>
          </cell>
          <cell r="E3">
            <v>45853</v>
          </cell>
          <cell r="F3">
            <v>45884</v>
          </cell>
          <cell r="G3">
            <v>23</v>
          </cell>
          <cell r="H3" t="str">
            <v>Aniversário</v>
          </cell>
          <cell r="I3" t="str">
            <v>Não</v>
          </cell>
          <cell r="J3">
            <v>0</v>
          </cell>
        </row>
        <row r="4">
          <cell r="B4">
            <v>1</v>
          </cell>
          <cell r="C4">
            <v>45884</v>
          </cell>
          <cell r="D4">
            <v>45915</v>
          </cell>
          <cell r="E4">
            <v>45884</v>
          </cell>
          <cell r="F4">
            <v>45915</v>
          </cell>
          <cell r="G4">
            <v>21</v>
          </cell>
          <cell r="H4" t="str">
            <v>Aniversário</v>
          </cell>
          <cell r="I4" t="str">
            <v>Não</v>
          </cell>
          <cell r="J4">
            <v>0</v>
          </cell>
        </row>
        <row r="5">
          <cell r="B5">
            <v>2</v>
          </cell>
          <cell r="C5">
            <v>45915</v>
          </cell>
          <cell r="D5">
            <v>45945</v>
          </cell>
          <cell r="E5">
            <v>45915</v>
          </cell>
          <cell r="F5">
            <v>45945</v>
          </cell>
          <cell r="G5">
            <v>22</v>
          </cell>
          <cell r="H5" t="str">
            <v>Aniversário</v>
          </cell>
          <cell r="I5" t="str">
            <v>Não</v>
          </cell>
          <cell r="J5">
            <v>0</v>
          </cell>
        </row>
        <row r="6">
          <cell r="B6">
            <v>3</v>
          </cell>
          <cell r="C6">
            <v>45945</v>
          </cell>
          <cell r="D6">
            <v>45976</v>
          </cell>
          <cell r="E6">
            <v>45945</v>
          </cell>
          <cell r="F6">
            <v>45978</v>
          </cell>
          <cell r="G6">
            <v>23</v>
          </cell>
          <cell r="H6" t="str">
            <v>Aniversário</v>
          </cell>
          <cell r="I6" t="str">
            <v>Não</v>
          </cell>
          <cell r="J6">
            <v>0</v>
          </cell>
        </row>
        <row r="7">
          <cell r="B7">
            <v>4</v>
          </cell>
          <cell r="C7">
            <v>45976</v>
          </cell>
          <cell r="D7">
            <v>46006</v>
          </cell>
          <cell r="E7">
            <v>45978</v>
          </cell>
          <cell r="F7">
            <v>46006</v>
          </cell>
          <cell r="G7">
            <v>20</v>
          </cell>
          <cell r="H7" t="str">
            <v>Aniversário</v>
          </cell>
          <cell r="I7" t="str">
            <v>Não</v>
          </cell>
          <cell r="J7">
            <v>0</v>
          </cell>
        </row>
        <row r="8">
          <cell r="B8">
            <v>5</v>
          </cell>
          <cell r="C8">
            <v>46006</v>
          </cell>
          <cell r="D8">
            <v>46037</v>
          </cell>
          <cell r="E8">
            <v>46006</v>
          </cell>
          <cell r="F8">
            <v>46037</v>
          </cell>
          <cell r="G8">
            <v>21</v>
          </cell>
          <cell r="H8" t="str">
            <v>Aniversário</v>
          </cell>
          <cell r="I8" t="str">
            <v>Não</v>
          </cell>
          <cell r="J8">
            <v>0</v>
          </cell>
        </row>
        <row r="9">
          <cell r="B9">
            <v>6</v>
          </cell>
          <cell r="C9">
            <v>46037</v>
          </cell>
          <cell r="D9">
            <v>46068</v>
          </cell>
          <cell r="E9">
            <v>46037</v>
          </cell>
          <cell r="F9">
            <v>46071</v>
          </cell>
          <cell r="G9">
            <v>22</v>
          </cell>
          <cell r="H9" t="str">
            <v>Aniversário</v>
          </cell>
          <cell r="I9" t="str">
            <v>Não</v>
          </cell>
          <cell r="J9">
            <v>0</v>
          </cell>
        </row>
        <row r="10">
          <cell r="B10">
            <v>7</v>
          </cell>
          <cell r="C10">
            <v>46068</v>
          </cell>
          <cell r="D10">
            <v>46096</v>
          </cell>
          <cell r="E10">
            <v>46071</v>
          </cell>
          <cell r="F10">
            <v>46097</v>
          </cell>
          <cell r="G10">
            <v>18</v>
          </cell>
          <cell r="H10" t="str">
            <v>Aniversário</v>
          </cell>
          <cell r="I10" t="str">
            <v>Não</v>
          </cell>
          <cell r="J10">
            <v>0</v>
          </cell>
        </row>
        <row r="11">
          <cell r="B11">
            <v>8</v>
          </cell>
          <cell r="C11">
            <v>46096</v>
          </cell>
          <cell r="D11">
            <v>46127</v>
          </cell>
          <cell r="E11">
            <v>46097</v>
          </cell>
          <cell r="F11">
            <v>46127</v>
          </cell>
          <cell r="G11">
            <v>21</v>
          </cell>
          <cell r="H11" t="str">
            <v>Aniversário</v>
          </cell>
          <cell r="I11" t="str">
            <v>Não</v>
          </cell>
          <cell r="J11">
            <v>0</v>
          </cell>
        </row>
        <row r="12">
          <cell r="B12">
            <v>9</v>
          </cell>
          <cell r="C12">
            <v>46127</v>
          </cell>
          <cell r="D12">
            <v>46157</v>
          </cell>
          <cell r="E12">
            <v>46127</v>
          </cell>
          <cell r="F12">
            <v>46157</v>
          </cell>
          <cell r="G12">
            <v>20</v>
          </cell>
          <cell r="H12" t="str">
            <v>Aniversário</v>
          </cell>
          <cell r="I12" t="str">
            <v>Não</v>
          </cell>
          <cell r="J12">
            <v>0</v>
          </cell>
        </row>
        <row r="13">
          <cell r="B13">
            <v>10</v>
          </cell>
          <cell r="C13">
            <v>46157</v>
          </cell>
          <cell r="D13">
            <v>46188</v>
          </cell>
          <cell r="E13">
            <v>46157</v>
          </cell>
          <cell r="F13">
            <v>46188</v>
          </cell>
          <cell r="G13">
            <v>20</v>
          </cell>
          <cell r="H13" t="str">
            <v>Aniversário</v>
          </cell>
          <cell r="I13" t="str">
            <v>Não</v>
          </cell>
          <cell r="J13">
            <v>0</v>
          </cell>
        </row>
        <row r="14">
          <cell r="B14">
            <v>11</v>
          </cell>
          <cell r="C14">
            <v>46188</v>
          </cell>
          <cell r="D14">
            <v>46218</v>
          </cell>
          <cell r="E14">
            <v>46188</v>
          </cell>
          <cell r="F14">
            <v>46218</v>
          </cell>
          <cell r="G14">
            <v>22</v>
          </cell>
          <cell r="H14" t="str">
            <v>Aniversário</v>
          </cell>
          <cell r="I14" t="str">
            <v>Sim</v>
          </cell>
          <cell r="J14">
            <v>0</v>
          </cell>
        </row>
        <row r="15">
          <cell r="B15">
            <v>12</v>
          </cell>
          <cell r="C15">
            <v>46218</v>
          </cell>
          <cell r="D15">
            <v>46249</v>
          </cell>
          <cell r="E15">
            <v>46218</v>
          </cell>
          <cell r="F15">
            <v>46251</v>
          </cell>
          <cell r="G15">
            <v>23</v>
          </cell>
          <cell r="H15" t="str">
            <v>Aniversário</v>
          </cell>
          <cell r="I15" t="str">
            <v>Não</v>
          </cell>
          <cell r="J15">
            <v>0</v>
          </cell>
        </row>
        <row r="16">
          <cell r="B16">
            <v>13</v>
          </cell>
          <cell r="C16">
            <v>46249</v>
          </cell>
          <cell r="D16">
            <v>46280</v>
          </cell>
          <cell r="E16">
            <v>46251</v>
          </cell>
          <cell r="F16">
            <v>46280</v>
          </cell>
          <cell r="G16">
            <v>20</v>
          </cell>
          <cell r="H16" t="str">
            <v>Aniversário</v>
          </cell>
          <cell r="I16" t="str">
            <v>Não</v>
          </cell>
          <cell r="J16">
            <v>0</v>
          </cell>
        </row>
        <row r="17">
          <cell r="B17">
            <v>14</v>
          </cell>
          <cell r="C17">
            <v>46280</v>
          </cell>
          <cell r="D17">
            <v>46310</v>
          </cell>
          <cell r="E17">
            <v>46280</v>
          </cell>
          <cell r="F17">
            <v>46310</v>
          </cell>
          <cell r="G17">
            <v>21</v>
          </cell>
          <cell r="H17" t="str">
            <v>Aniversário</v>
          </cell>
          <cell r="I17" t="str">
            <v>Não</v>
          </cell>
          <cell r="J17">
            <v>0</v>
          </cell>
        </row>
        <row r="18">
          <cell r="B18">
            <v>15</v>
          </cell>
          <cell r="C18">
            <v>46310</v>
          </cell>
          <cell r="D18">
            <v>46341</v>
          </cell>
          <cell r="E18">
            <v>46310</v>
          </cell>
          <cell r="F18">
            <v>46342</v>
          </cell>
          <cell r="G18">
            <v>21</v>
          </cell>
          <cell r="H18" t="str">
            <v>Aniversário</v>
          </cell>
          <cell r="I18" t="str">
            <v>Não</v>
          </cell>
          <cell r="J18">
            <v>0</v>
          </cell>
        </row>
        <row r="19">
          <cell r="B19">
            <v>16</v>
          </cell>
          <cell r="C19">
            <v>46341</v>
          </cell>
          <cell r="D19">
            <v>46371</v>
          </cell>
          <cell r="E19">
            <v>46342</v>
          </cell>
          <cell r="F19">
            <v>46371</v>
          </cell>
          <cell r="G19">
            <v>21</v>
          </cell>
          <cell r="H19" t="str">
            <v>Aniversário</v>
          </cell>
          <cell r="I19" t="str">
            <v>Não</v>
          </cell>
          <cell r="J19">
            <v>0</v>
          </cell>
        </row>
        <row r="20">
          <cell r="B20">
            <v>17</v>
          </cell>
          <cell r="C20">
            <v>46371</v>
          </cell>
          <cell r="D20">
            <v>46402</v>
          </cell>
          <cell r="E20">
            <v>46371</v>
          </cell>
          <cell r="F20">
            <v>46402</v>
          </cell>
          <cell r="G20">
            <v>21</v>
          </cell>
          <cell r="H20" t="str">
            <v>Aniversário</v>
          </cell>
          <cell r="I20" t="str">
            <v>Sim</v>
          </cell>
          <cell r="J20">
            <v>0</v>
          </cell>
        </row>
        <row r="21">
          <cell r="B21">
            <v>18</v>
          </cell>
          <cell r="C21">
            <v>46402</v>
          </cell>
          <cell r="D21">
            <v>46433</v>
          </cell>
          <cell r="E21">
            <v>46402</v>
          </cell>
          <cell r="F21">
            <v>46433</v>
          </cell>
          <cell r="G21">
            <v>19</v>
          </cell>
          <cell r="H21" t="str">
            <v>Aniversário</v>
          </cell>
          <cell r="I21" t="str">
            <v>Não</v>
          </cell>
          <cell r="J21">
            <v>0</v>
          </cell>
        </row>
        <row r="22">
          <cell r="B22">
            <v>19</v>
          </cell>
          <cell r="C22">
            <v>46433</v>
          </cell>
          <cell r="D22">
            <v>46461</v>
          </cell>
          <cell r="E22">
            <v>46433</v>
          </cell>
          <cell r="F22">
            <v>46461</v>
          </cell>
          <cell r="G22">
            <v>20</v>
          </cell>
          <cell r="H22" t="str">
            <v>Aniversário</v>
          </cell>
          <cell r="I22" t="str">
            <v>Não</v>
          </cell>
          <cell r="J22">
            <v>0</v>
          </cell>
        </row>
        <row r="23">
          <cell r="B23">
            <v>20</v>
          </cell>
          <cell r="C23">
            <v>46461</v>
          </cell>
          <cell r="D23">
            <v>46492</v>
          </cell>
          <cell r="E23">
            <v>46461</v>
          </cell>
          <cell r="F23">
            <v>46492</v>
          </cell>
          <cell r="G23">
            <v>22</v>
          </cell>
          <cell r="H23" t="str">
            <v>Aniversário</v>
          </cell>
          <cell r="I23" t="str">
            <v>Não</v>
          </cell>
          <cell r="J23">
            <v>0</v>
          </cell>
        </row>
        <row r="24">
          <cell r="B24">
            <v>21</v>
          </cell>
          <cell r="C24">
            <v>46492</v>
          </cell>
          <cell r="D24">
            <v>46522</v>
          </cell>
          <cell r="E24">
            <v>46492</v>
          </cell>
          <cell r="F24">
            <v>46524</v>
          </cell>
          <cell r="G24">
            <v>21</v>
          </cell>
          <cell r="H24" t="str">
            <v>Aniversário</v>
          </cell>
          <cell r="I24" t="str">
            <v>Não</v>
          </cell>
          <cell r="J24">
            <v>0</v>
          </cell>
        </row>
        <row r="25">
          <cell r="B25">
            <v>22</v>
          </cell>
          <cell r="C25">
            <v>46522</v>
          </cell>
          <cell r="D25">
            <v>46553</v>
          </cell>
          <cell r="E25">
            <v>46524</v>
          </cell>
          <cell r="F25">
            <v>46553</v>
          </cell>
          <cell r="G25">
            <v>20</v>
          </cell>
          <cell r="H25" t="str">
            <v>Aniversário</v>
          </cell>
          <cell r="I25" t="str">
            <v>Não</v>
          </cell>
          <cell r="J25">
            <v>0</v>
          </cell>
        </row>
        <row r="26">
          <cell r="B26">
            <v>23</v>
          </cell>
          <cell r="C26">
            <v>46553</v>
          </cell>
          <cell r="D26">
            <v>46583</v>
          </cell>
          <cell r="E26">
            <v>46553</v>
          </cell>
          <cell r="F26">
            <v>46583</v>
          </cell>
          <cell r="G26">
            <v>22</v>
          </cell>
          <cell r="H26" t="str">
            <v>Aniversário</v>
          </cell>
          <cell r="I26" t="str">
            <v>Sim</v>
          </cell>
          <cell r="J26">
            <v>0.03</v>
          </cell>
        </row>
        <row r="27">
          <cell r="B27">
            <v>24</v>
          </cell>
          <cell r="C27">
            <v>46583</v>
          </cell>
          <cell r="D27">
            <v>46614</v>
          </cell>
          <cell r="E27">
            <v>46583</v>
          </cell>
          <cell r="F27">
            <v>46615</v>
          </cell>
          <cell r="G27">
            <v>22</v>
          </cell>
          <cell r="H27" t="str">
            <v>Aniversário</v>
          </cell>
          <cell r="I27" t="str">
            <v>Não</v>
          </cell>
          <cell r="J27">
            <v>0</v>
          </cell>
        </row>
        <row r="28">
          <cell r="B28">
            <v>25</v>
          </cell>
          <cell r="C28">
            <v>46614</v>
          </cell>
          <cell r="D28">
            <v>46645</v>
          </cell>
          <cell r="E28">
            <v>46615</v>
          </cell>
          <cell r="F28">
            <v>46645</v>
          </cell>
          <cell r="G28">
            <v>21</v>
          </cell>
          <cell r="H28" t="str">
            <v>Aniversário</v>
          </cell>
          <cell r="I28" t="str">
            <v>Não</v>
          </cell>
          <cell r="J28">
            <v>0</v>
          </cell>
        </row>
        <row r="29">
          <cell r="B29">
            <v>26</v>
          </cell>
          <cell r="C29">
            <v>46645</v>
          </cell>
          <cell r="D29">
            <v>46675</v>
          </cell>
          <cell r="E29">
            <v>46645</v>
          </cell>
          <cell r="F29">
            <v>46675</v>
          </cell>
          <cell r="G29">
            <v>21</v>
          </cell>
          <cell r="H29" t="str">
            <v>Aniversário</v>
          </cell>
          <cell r="I29" t="str">
            <v>Não</v>
          </cell>
          <cell r="J29">
            <v>0</v>
          </cell>
        </row>
        <row r="30">
          <cell r="B30">
            <v>27</v>
          </cell>
          <cell r="C30">
            <v>46675</v>
          </cell>
          <cell r="D30">
            <v>46706</v>
          </cell>
          <cell r="E30">
            <v>46675</v>
          </cell>
          <cell r="F30">
            <v>46707</v>
          </cell>
          <cell r="G30">
            <v>20</v>
          </cell>
          <cell r="H30" t="str">
            <v>Aniversário</v>
          </cell>
          <cell r="I30" t="str">
            <v>Não</v>
          </cell>
          <cell r="J30">
            <v>0</v>
          </cell>
        </row>
        <row r="31">
          <cell r="B31">
            <v>28</v>
          </cell>
          <cell r="C31">
            <v>46706</v>
          </cell>
          <cell r="D31">
            <v>46736</v>
          </cell>
          <cell r="E31">
            <v>46707</v>
          </cell>
          <cell r="F31">
            <v>46736</v>
          </cell>
          <cell r="G31">
            <v>21</v>
          </cell>
          <cell r="H31" t="str">
            <v>Aniversário</v>
          </cell>
          <cell r="I31" t="str">
            <v>Não</v>
          </cell>
          <cell r="J31">
            <v>0</v>
          </cell>
        </row>
        <row r="32">
          <cell r="B32">
            <v>29</v>
          </cell>
          <cell r="C32">
            <v>46736</v>
          </cell>
          <cell r="D32">
            <v>46767</v>
          </cell>
          <cell r="E32">
            <v>46736</v>
          </cell>
          <cell r="F32">
            <v>46769</v>
          </cell>
          <cell r="G32">
            <v>23</v>
          </cell>
          <cell r="H32" t="str">
            <v>Aniversário</v>
          </cell>
          <cell r="I32" t="str">
            <v>Sim</v>
          </cell>
          <cell r="J32">
            <v>3.0928000000000001E-2</v>
          </cell>
        </row>
        <row r="33">
          <cell r="B33">
            <v>30</v>
          </cell>
          <cell r="C33">
            <v>46767</v>
          </cell>
          <cell r="D33">
            <v>46798</v>
          </cell>
          <cell r="E33">
            <v>46769</v>
          </cell>
          <cell r="F33">
            <v>46798</v>
          </cell>
          <cell r="G33">
            <v>21</v>
          </cell>
          <cell r="H33" t="str">
            <v>Aniversário</v>
          </cell>
          <cell r="I33" t="str">
            <v>Não</v>
          </cell>
          <cell r="J33">
            <v>0</v>
          </cell>
        </row>
        <row r="34">
          <cell r="B34">
            <v>31</v>
          </cell>
          <cell r="C34">
            <v>46798</v>
          </cell>
          <cell r="D34">
            <v>46827</v>
          </cell>
          <cell r="E34">
            <v>46798</v>
          </cell>
          <cell r="F34">
            <v>46827</v>
          </cell>
          <cell r="G34">
            <v>19</v>
          </cell>
          <cell r="H34" t="str">
            <v>Aniversário</v>
          </cell>
          <cell r="I34" t="str">
            <v>Não</v>
          </cell>
          <cell r="J34">
            <v>0</v>
          </cell>
        </row>
        <row r="35">
          <cell r="B35">
            <v>32</v>
          </cell>
          <cell r="C35">
            <v>46827</v>
          </cell>
          <cell r="D35">
            <v>46858</v>
          </cell>
          <cell r="E35">
            <v>46827</v>
          </cell>
          <cell r="F35">
            <v>46860</v>
          </cell>
          <cell r="G35">
            <v>22</v>
          </cell>
          <cell r="H35" t="str">
            <v>Aniversário</v>
          </cell>
          <cell r="I35" t="str">
            <v>Não</v>
          </cell>
          <cell r="J35">
            <v>0</v>
          </cell>
        </row>
        <row r="36">
          <cell r="B36">
            <v>33</v>
          </cell>
          <cell r="C36">
            <v>46858</v>
          </cell>
          <cell r="D36">
            <v>46888</v>
          </cell>
          <cell r="E36">
            <v>46860</v>
          </cell>
          <cell r="F36">
            <v>46888</v>
          </cell>
          <cell r="G36">
            <v>18</v>
          </cell>
          <cell r="H36" t="str">
            <v>Aniversário</v>
          </cell>
          <cell r="I36" t="str">
            <v>Não</v>
          </cell>
          <cell r="J36">
            <v>0</v>
          </cell>
        </row>
        <row r="37">
          <cell r="B37">
            <v>34</v>
          </cell>
          <cell r="C37">
            <v>46888</v>
          </cell>
          <cell r="D37">
            <v>46919</v>
          </cell>
          <cell r="E37">
            <v>46888</v>
          </cell>
          <cell r="F37">
            <v>46920</v>
          </cell>
          <cell r="G37">
            <v>23</v>
          </cell>
          <cell r="H37" t="str">
            <v>Aniversário</v>
          </cell>
          <cell r="I37" t="str">
            <v>Não</v>
          </cell>
          <cell r="J37">
            <v>0</v>
          </cell>
        </row>
        <row r="38">
          <cell r="B38">
            <v>35</v>
          </cell>
          <cell r="C38">
            <v>46919</v>
          </cell>
          <cell r="D38">
            <v>46949</v>
          </cell>
          <cell r="E38">
            <v>46920</v>
          </cell>
          <cell r="F38">
            <v>46951</v>
          </cell>
          <cell r="G38">
            <v>21</v>
          </cell>
          <cell r="H38" t="str">
            <v>Aniversário</v>
          </cell>
          <cell r="I38" t="str">
            <v>Sim</v>
          </cell>
          <cell r="J38">
            <v>4.2553000000000001E-2</v>
          </cell>
        </row>
        <row r="39">
          <cell r="B39">
            <v>36</v>
          </cell>
          <cell r="C39">
            <v>46949</v>
          </cell>
          <cell r="D39">
            <v>46980</v>
          </cell>
          <cell r="E39">
            <v>46951</v>
          </cell>
          <cell r="F39">
            <v>46980</v>
          </cell>
          <cell r="G39">
            <v>21</v>
          </cell>
          <cell r="H39" t="str">
            <v>Aniversário</v>
          </cell>
          <cell r="I39" t="str">
            <v>Não</v>
          </cell>
          <cell r="J39">
            <v>0</v>
          </cell>
        </row>
        <row r="40">
          <cell r="B40">
            <v>37</v>
          </cell>
          <cell r="C40">
            <v>46980</v>
          </cell>
          <cell r="D40">
            <v>47011</v>
          </cell>
          <cell r="E40">
            <v>46980</v>
          </cell>
          <cell r="F40">
            <v>47011</v>
          </cell>
          <cell r="G40">
            <v>22</v>
          </cell>
          <cell r="H40" t="str">
            <v>Aniversário</v>
          </cell>
          <cell r="I40" t="str">
            <v>Não</v>
          </cell>
          <cell r="J40">
            <v>0</v>
          </cell>
        </row>
        <row r="41">
          <cell r="B41">
            <v>38</v>
          </cell>
          <cell r="C41">
            <v>47011</v>
          </cell>
          <cell r="D41">
            <v>47041</v>
          </cell>
          <cell r="E41">
            <v>47011</v>
          </cell>
          <cell r="F41">
            <v>47042</v>
          </cell>
          <cell r="G41">
            <v>20</v>
          </cell>
          <cell r="H41" t="str">
            <v>Aniversário</v>
          </cell>
          <cell r="I41" t="str">
            <v>Não</v>
          </cell>
          <cell r="J41">
            <v>0</v>
          </cell>
        </row>
        <row r="42">
          <cell r="B42">
            <v>39</v>
          </cell>
          <cell r="C42">
            <v>47041</v>
          </cell>
          <cell r="D42">
            <v>47072</v>
          </cell>
          <cell r="E42">
            <v>47042</v>
          </cell>
          <cell r="F42">
            <v>47073</v>
          </cell>
          <cell r="G42">
            <v>21</v>
          </cell>
          <cell r="H42" t="str">
            <v>Aniversário</v>
          </cell>
          <cell r="I42" t="str">
            <v>Não</v>
          </cell>
          <cell r="J42">
            <v>0</v>
          </cell>
        </row>
        <row r="43">
          <cell r="B43">
            <v>40</v>
          </cell>
          <cell r="C43">
            <v>47072</v>
          </cell>
          <cell r="D43">
            <v>47102</v>
          </cell>
          <cell r="E43">
            <v>47073</v>
          </cell>
          <cell r="F43">
            <v>47102</v>
          </cell>
          <cell r="G43">
            <v>21</v>
          </cell>
          <cell r="H43" t="str">
            <v>Aniversário</v>
          </cell>
          <cell r="I43" t="str">
            <v>Não</v>
          </cell>
          <cell r="J43">
            <v>0</v>
          </cell>
        </row>
        <row r="44">
          <cell r="B44">
            <v>41</v>
          </cell>
          <cell r="C44">
            <v>47102</v>
          </cell>
          <cell r="D44">
            <v>47133</v>
          </cell>
          <cell r="E44">
            <v>47102</v>
          </cell>
          <cell r="F44">
            <v>47133</v>
          </cell>
          <cell r="G44">
            <v>19</v>
          </cell>
          <cell r="H44" t="str">
            <v>Aniversário</v>
          </cell>
          <cell r="I44" t="str">
            <v>Sim</v>
          </cell>
          <cell r="J44">
            <v>4.4443999999999997E-2</v>
          </cell>
        </row>
        <row r="45">
          <cell r="B45">
            <v>42</v>
          </cell>
          <cell r="C45">
            <v>47133</v>
          </cell>
          <cell r="D45">
            <v>47164</v>
          </cell>
          <cell r="E45">
            <v>47133</v>
          </cell>
          <cell r="F45">
            <v>47164</v>
          </cell>
          <cell r="G45">
            <v>21</v>
          </cell>
          <cell r="H45" t="str">
            <v>Aniversário</v>
          </cell>
          <cell r="I45" t="str">
            <v>Não</v>
          </cell>
          <cell r="J45">
            <v>0</v>
          </cell>
        </row>
        <row r="46">
          <cell r="B46">
            <v>43</v>
          </cell>
          <cell r="C46">
            <v>47164</v>
          </cell>
          <cell r="D46">
            <v>47192</v>
          </cell>
          <cell r="E46">
            <v>47164</v>
          </cell>
          <cell r="F46">
            <v>47192</v>
          </cell>
          <cell r="G46">
            <v>20</v>
          </cell>
          <cell r="H46" t="str">
            <v>Aniversário</v>
          </cell>
          <cell r="I46" t="str">
            <v>Não</v>
          </cell>
          <cell r="J46">
            <v>0</v>
          </cell>
        </row>
        <row r="47">
          <cell r="B47">
            <v>44</v>
          </cell>
          <cell r="C47">
            <v>47192</v>
          </cell>
          <cell r="D47">
            <v>47223</v>
          </cell>
          <cell r="E47">
            <v>47192</v>
          </cell>
          <cell r="F47">
            <v>47224</v>
          </cell>
          <cell r="G47">
            <v>21</v>
          </cell>
          <cell r="H47" t="str">
            <v>Aniversário</v>
          </cell>
          <cell r="I47" t="str">
            <v>Não</v>
          </cell>
          <cell r="J47">
            <v>0</v>
          </cell>
        </row>
        <row r="48">
          <cell r="B48">
            <v>45</v>
          </cell>
          <cell r="C48">
            <v>47223</v>
          </cell>
          <cell r="D48">
            <v>47253</v>
          </cell>
          <cell r="E48">
            <v>47224</v>
          </cell>
          <cell r="F48">
            <v>47253</v>
          </cell>
          <cell r="G48">
            <v>20</v>
          </cell>
          <cell r="H48" t="str">
            <v>Aniversário</v>
          </cell>
          <cell r="I48" t="str">
            <v>Não</v>
          </cell>
          <cell r="J48">
            <v>0</v>
          </cell>
        </row>
        <row r="49">
          <cell r="B49">
            <v>46</v>
          </cell>
          <cell r="C49">
            <v>47253</v>
          </cell>
          <cell r="D49">
            <v>47284</v>
          </cell>
          <cell r="E49">
            <v>47253</v>
          </cell>
          <cell r="F49">
            <v>47284</v>
          </cell>
          <cell r="G49">
            <v>22</v>
          </cell>
          <cell r="H49" t="str">
            <v>Aniversário</v>
          </cell>
          <cell r="I49" t="str">
            <v>Não</v>
          </cell>
          <cell r="J49">
            <v>0</v>
          </cell>
        </row>
        <row r="50">
          <cell r="B50">
            <v>47</v>
          </cell>
          <cell r="C50">
            <v>47284</v>
          </cell>
          <cell r="D50">
            <v>47314</v>
          </cell>
          <cell r="E50">
            <v>47284</v>
          </cell>
          <cell r="F50">
            <v>47315</v>
          </cell>
          <cell r="G50">
            <v>21</v>
          </cell>
          <cell r="H50" t="str">
            <v>Aniversário</v>
          </cell>
          <cell r="I50" t="str">
            <v>Sim</v>
          </cell>
          <cell r="J50">
            <v>4.6511999999999998E-2</v>
          </cell>
        </row>
        <row r="51">
          <cell r="B51">
            <v>48</v>
          </cell>
          <cell r="C51">
            <v>47314</v>
          </cell>
          <cell r="D51">
            <v>47345</v>
          </cell>
          <cell r="E51">
            <v>47315</v>
          </cell>
          <cell r="F51">
            <v>47345</v>
          </cell>
          <cell r="G51">
            <v>22</v>
          </cell>
          <cell r="H51" t="str">
            <v>Aniversário</v>
          </cell>
          <cell r="I51" t="str">
            <v>Não</v>
          </cell>
          <cell r="J51">
            <v>0</v>
          </cell>
        </row>
        <row r="52">
          <cell r="B52">
            <v>49</v>
          </cell>
          <cell r="C52">
            <v>47345</v>
          </cell>
          <cell r="D52">
            <v>47376</v>
          </cell>
          <cell r="E52">
            <v>47345</v>
          </cell>
          <cell r="F52">
            <v>47378</v>
          </cell>
          <cell r="G52">
            <v>22</v>
          </cell>
          <cell r="H52" t="str">
            <v>Aniversário</v>
          </cell>
          <cell r="I52" t="str">
            <v>Não</v>
          </cell>
          <cell r="J52">
            <v>0</v>
          </cell>
        </row>
        <row r="53">
          <cell r="B53">
            <v>50</v>
          </cell>
          <cell r="C53">
            <v>47376</v>
          </cell>
          <cell r="D53">
            <v>47406</v>
          </cell>
          <cell r="E53">
            <v>47378</v>
          </cell>
          <cell r="F53">
            <v>47406</v>
          </cell>
          <cell r="G53">
            <v>19</v>
          </cell>
          <cell r="H53" t="str">
            <v>Aniversário</v>
          </cell>
          <cell r="I53" t="str">
            <v>Não</v>
          </cell>
          <cell r="J53">
            <v>0</v>
          </cell>
        </row>
        <row r="54">
          <cell r="B54">
            <v>51</v>
          </cell>
          <cell r="C54">
            <v>47406</v>
          </cell>
          <cell r="D54">
            <v>47437</v>
          </cell>
          <cell r="E54">
            <v>47406</v>
          </cell>
          <cell r="F54">
            <v>47438</v>
          </cell>
          <cell r="G54">
            <v>22</v>
          </cell>
          <cell r="H54" t="str">
            <v>Aniversário</v>
          </cell>
          <cell r="I54" t="str">
            <v>Não</v>
          </cell>
          <cell r="J54">
            <v>0</v>
          </cell>
        </row>
        <row r="55">
          <cell r="B55">
            <v>52</v>
          </cell>
          <cell r="C55">
            <v>47437</v>
          </cell>
          <cell r="D55">
            <v>47467</v>
          </cell>
          <cell r="E55">
            <v>47438</v>
          </cell>
          <cell r="F55">
            <v>47469</v>
          </cell>
          <cell r="G55">
            <v>21</v>
          </cell>
          <cell r="H55" t="str">
            <v>Aniversário</v>
          </cell>
          <cell r="I55" t="str">
            <v>Não</v>
          </cell>
          <cell r="J55">
            <v>0</v>
          </cell>
        </row>
        <row r="56">
          <cell r="B56">
            <v>53</v>
          </cell>
          <cell r="C56">
            <v>47467</v>
          </cell>
          <cell r="D56">
            <v>47498</v>
          </cell>
          <cell r="E56">
            <v>47469</v>
          </cell>
          <cell r="F56">
            <v>47498</v>
          </cell>
          <cell r="G56">
            <v>19</v>
          </cell>
          <cell r="H56" t="str">
            <v>Aniversário</v>
          </cell>
          <cell r="I56" t="str">
            <v>Sim</v>
          </cell>
          <cell r="J56">
            <v>4.8779999999999997E-2</v>
          </cell>
        </row>
        <row r="57">
          <cell r="B57">
            <v>54</v>
          </cell>
          <cell r="C57">
            <v>47498</v>
          </cell>
          <cell r="D57">
            <v>47529</v>
          </cell>
          <cell r="E57">
            <v>47498</v>
          </cell>
          <cell r="F57">
            <v>47529</v>
          </cell>
          <cell r="G57">
            <v>23</v>
          </cell>
          <cell r="H57" t="str">
            <v>Aniversário</v>
          </cell>
          <cell r="I57" t="str">
            <v>Não</v>
          </cell>
          <cell r="J57">
            <v>0</v>
          </cell>
        </row>
        <row r="58">
          <cell r="B58">
            <v>55</v>
          </cell>
          <cell r="C58">
            <v>47529</v>
          </cell>
          <cell r="D58">
            <v>47557</v>
          </cell>
          <cell r="E58">
            <v>47529</v>
          </cell>
          <cell r="F58">
            <v>47557</v>
          </cell>
          <cell r="G58">
            <v>18</v>
          </cell>
          <cell r="H58" t="str">
            <v>Aniversário</v>
          </cell>
          <cell r="I58" t="str">
            <v>Não</v>
          </cell>
          <cell r="J58">
            <v>0</v>
          </cell>
        </row>
        <row r="59">
          <cell r="B59">
            <v>56</v>
          </cell>
          <cell r="C59">
            <v>47557</v>
          </cell>
          <cell r="D59">
            <v>47588</v>
          </cell>
          <cell r="E59">
            <v>47557</v>
          </cell>
          <cell r="F59">
            <v>47588</v>
          </cell>
          <cell r="G59">
            <v>21</v>
          </cell>
          <cell r="H59" t="str">
            <v>Aniversário</v>
          </cell>
          <cell r="I59" t="str">
            <v>Não</v>
          </cell>
          <cell r="J59">
            <v>0</v>
          </cell>
        </row>
        <row r="60">
          <cell r="B60">
            <v>57</v>
          </cell>
          <cell r="C60">
            <v>47588</v>
          </cell>
          <cell r="D60">
            <v>47618</v>
          </cell>
          <cell r="E60">
            <v>47588</v>
          </cell>
          <cell r="F60">
            <v>47618</v>
          </cell>
          <cell r="G60">
            <v>20</v>
          </cell>
          <cell r="H60" t="str">
            <v>Aniversário</v>
          </cell>
          <cell r="I60" t="str">
            <v>Não</v>
          </cell>
          <cell r="J60">
            <v>0</v>
          </cell>
        </row>
        <row r="61">
          <cell r="B61">
            <v>58</v>
          </cell>
          <cell r="C61">
            <v>47618</v>
          </cell>
          <cell r="D61">
            <v>47649</v>
          </cell>
          <cell r="E61">
            <v>47618</v>
          </cell>
          <cell r="F61">
            <v>47651</v>
          </cell>
          <cell r="G61">
            <v>23</v>
          </cell>
          <cell r="H61" t="str">
            <v>Aniversário</v>
          </cell>
          <cell r="I61" t="str">
            <v>Não</v>
          </cell>
          <cell r="J61">
            <v>0</v>
          </cell>
        </row>
        <row r="62">
          <cell r="B62">
            <v>59</v>
          </cell>
          <cell r="C62">
            <v>47649</v>
          </cell>
          <cell r="D62">
            <v>47679</v>
          </cell>
          <cell r="E62">
            <v>47651</v>
          </cell>
          <cell r="F62">
            <v>47679</v>
          </cell>
          <cell r="G62">
            <v>19</v>
          </cell>
          <cell r="H62" t="str">
            <v>Aniversário</v>
          </cell>
          <cell r="I62" t="str">
            <v>Sim</v>
          </cell>
          <cell r="J62">
            <v>6.4102999999999993E-2</v>
          </cell>
        </row>
        <row r="63">
          <cell r="B63">
            <v>60</v>
          </cell>
          <cell r="C63">
            <v>47679</v>
          </cell>
          <cell r="D63">
            <v>47710</v>
          </cell>
          <cell r="E63">
            <v>47679</v>
          </cell>
          <cell r="F63">
            <v>47710</v>
          </cell>
          <cell r="G63">
            <v>23</v>
          </cell>
          <cell r="H63" t="str">
            <v>Aniversário</v>
          </cell>
          <cell r="I63" t="str">
            <v>Não</v>
          </cell>
          <cell r="J63">
            <v>0</v>
          </cell>
        </row>
        <row r="64">
          <cell r="B64">
            <v>61</v>
          </cell>
          <cell r="C64">
            <v>47710</v>
          </cell>
          <cell r="D64">
            <v>47741</v>
          </cell>
          <cell r="E64">
            <v>47710</v>
          </cell>
          <cell r="F64">
            <v>47742</v>
          </cell>
          <cell r="G64">
            <v>22</v>
          </cell>
          <cell r="H64" t="str">
            <v>Aniversário</v>
          </cell>
          <cell r="I64" t="str">
            <v>Não</v>
          </cell>
          <cell r="J64">
            <v>0</v>
          </cell>
        </row>
        <row r="65">
          <cell r="B65">
            <v>62</v>
          </cell>
          <cell r="C65">
            <v>47741</v>
          </cell>
          <cell r="D65">
            <v>47771</v>
          </cell>
          <cell r="E65">
            <v>47742</v>
          </cell>
          <cell r="F65">
            <v>47771</v>
          </cell>
          <cell r="G65">
            <v>21</v>
          </cell>
          <cell r="H65" t="str">
            <v>Aniversário</v>
          </cell>
          <cell r="I65" t="str">
            <v>Não</v>
          </cell>
          <cell r="J65">
            <v>0</v>
          </cell>
        </row>
        <row r="66">
          <cell r="B66">
            <v>63</v>
          </cell>
          <cell r="C66">
            <v>47771</v>
          </cell>
          <cell r="D66">
            <v>47802</v>
          </cell>
          <cell r="E66">
            <v>47771</v>
          </cell>
          <cell r="F66">
            <v>47805</v>
          </cell>
          <cell r="G66">
            <v>23</v>
          </cell>
          <cell r="H66" t="str">
            <v>Aniversário</v>
          </cell>
          <cell r="I66" t="str">
            <v>Não</v>
          </cell>
          <cell r="J66">
            <v>0</v>
          </cell>
        </row>
        <row r="67">
          <cell r="B67">
            <v>64</v>
          </cell>
          <cell r="C67">
            <v>47802</v>
          </cell>
          <cell r="D67">
            <v>47832</v>
          </cell>
          <cell r="E67">
            <v>47805</v>
          </cell>
          <cell r="F67">
            <v>47833</v>
          </cell>
          <cell r="G67">
            <v>20</v>
          </cell>
          <cell r="H67" t="str">
            <v>Aniversário</v>
          </cell>
          <cell r="I67" t="str">
            <v>Não</v>
          </cell>
          <cell r="J67">
            <v>0</v>
          </cell>
        </row>
        <row r="68">
          <cell r="B68">
            <v>65</v>
          </cell>
          <cell r="C68">
            <v>47832</v>
          </cell>
          <cell r="D68">
            <v>47863</v>
          </cell>
          <cell r="E68">
            <v>47833</v>
          </cell>
          <cell r="F68">
            <v>47863</v>
          </cell>
          <cell r="G68">
            <v>20</v>
          </cell>
          <cell r="H68" t="str">
            <v>Aniversário</v>
          </cell>
          <cell r="I68" t="str">
            <v>Sim</v>
          </cell>
          <cell r="J68">
            <v>6.8492999999999998E-2</v>
          </cell>
        </row>
        <row r="69">
          <cell r="B69">
            <v>66</v>
          </cell>
          <cell r="C69">
            <v>47863</v>
          </cell>
          <cell r="D69">
            <v>47894</v>
          </cell>
          <cell r="E69">
            <v>47863</v>
          </cell>
          <cell r="F69">
            <v>47896</v>
          </cell>
          <cell r="G69">
            <v>23</v>
          </cell>
          <cell r="H69" t="str">
            <v>Aniversário</v>
          </cell>
          <cell r="I69" t="str">
            <v>Não</v>
          </cell>
          <cell r="J69">
            <v>0</v>
          </cell>
        </row>
        <row r="70">
          <cell r="B70">
            <v>67</v>
          </cell>
          <cell r="C70">
            <v>47894</v>
          </cell>
          <cell r="D70">
            <v>47922</v>
          </cell>
          <cell r="E70">
            <v>47896</v>
          </cell>
          <cell r="F70">
            <v>47924</v>
          </cell>
          <cell r="G70">
            <v>18</v>
          </cell>
          <cell r="H70" t="str">
            <v>Aniversário</v>
          </cell>
          <cell r="I70" t="str">
            <v>Não</v>
          </cell>
          <cell r="J70">
            <v>0</v>
          </cell>
        </row>
        <row r="71">
          <cell r="B71">
            <v>68</v>
          </cell>
          <cell r="C71">
            <v>47922</v>
          </cell>
          <cell r="D71">
            <v>47953</v>
          </cell>
          <cell r="E71">
            <v>47924</v>
          </cell>
          <cell r="F71">
            <v>47953</v>
          </cell>
          <cell r="G71">
            <v>20</v>
          </cell>
          <cell r="H71" t="str">
            <v>Aniversário</v>
          </cell>
          <cell r="I71" t="str">
            <v>Não</v>
          </cell>
          <cell r="J71">
            <v>0</v>
          </cell>
        </row>
        <row r="72">
          <cell r="B72">
            <v>69</v>
          </cell>
          <cell r="C72">
            <v>47953</v>
          </cell>
          <cell r="D72">
            <v>47983</v>
          </cell>
          <cell r="E72">
            <v>47953</v>
          </cell>
          <cell r="F72">
            <v>47983</v>
          </cell>
          <cell r="G72">
            <v>20</v>
          </cell>
          <cell r="H72" t="str">
            <v>Aniversário</v>
          </cell>
          <cell r="I72" t="str">
            <v>Não</v>
          </cell>
          <cell r="J72">
            <v>0</v>
          </cell>
        </row>
        <row r="73">
          <cell r="B73">
            <v>70</v>
          </cell>
          <cell r="C73">
            <v>47983</v>
          </cell>
          <cell r="D73">
            <v>48014</v>
          </cell>
          <cell r="E73">
            <v>47983</v>
          </cell>
          <cell r="F73">
            <v>48015</v>
          </cell>
          <cell r="G73">
            <v>21</v>
          </cell>
          <cell r="H73" t="str">
            <v>Aniversário</v>
          </cell>
          <cell r="I73" t="str">
            <v>Não</v>
          </cell>
          <cell r="J73">
            <v>0</v>
          </cell>
        </row>
        <row r="74">
          <cell r="B74">
            <v>71</v>
          </cell>
          <cell r="C74">
            <v>48014</v>
          </cell>
          <cell r="D74">
            <v>48044</v>
          </cell>
          <cell r="E74">
            <v>48015</v>
          </cell>
          <cell r="F74">
            <v>48044</v>
          </cell>
          <cell r="G74">
            <v>21</v>
          </cell>
          <cell r="H74" t="str">
            <v>Aniversário</v>
          </cell>
          <cell r="I74" t="str">
            <v>Sim</v>
          </cell>
          <cell r="J74">
            <v>8.0881999999999996E-2</v>
          </cell>
        </row>
        <row r="75">
          <cell r="B75">
            <v>72</v>
          </cell>
          <cell r="C75">
            <v>48044</v>
          </cell>
          <cell r="D75">
            <v>48075</v>
          </cell>
          <cell r="E75">
            <v>48044</v>
          </cell>
          <cell r="F75">
            <v>48075</v>
          </cell>
          <cell r="G75">
            <v>23</v>
          </cell>
          <cell r="H75" t="str">
            <v>Aniversário</v>
          </cell>
          <cell r="I75" t="str">
            <v>Não</v>
          </cell>
          <cell r="J75">
            <v>0</v>
          </cell>
        </row>
        <row r="76">
          <cell r="B76">
            <v>73</v>
          </cell>
          <cell r="C76">
            <v>48075</v>
          </cell>
          <cell r="D76">
            <v>48106</v>
          </cell>
          <cell r="E76">
            <v>48075</v>
          </cell>
          <cell r="F76">
            <v>48106</v>
          </cell>
          <cell r="G76">
            <v>21</v>
          </cell>
          <cell r="H76" t="str">
            <v>Aniversário</v>
          </cell>
          <cell r="I76" t="str">
            <v>Não</v>
          </cell>
          <cell r="J76">
            <v>0</v>
          </cell>
        </row>
        <row r="77">
          <cell r="B77">
            <v>74</v>
          </cell>
          <cell r="C77">
            <v>48106</v>
          </cell>
          <cell r="D77">
            <v>48136</v>
          </cell>
          <cell r="E77">
            <v>48106</v>
          </cell>
          <cell r="F77">
            <v>48136</v>
          </cell>
          <cell r="G77">
            <v>22</v>
          </cell>
          <cell r="H77" t="str">
            <v>Aniversário</v>
          </cell>
          <cell r="I77" t="str">
            <v>Não</v>
          </cell>
          <cell r="J77">
            <v>0</v>
          </cell>
        </row>
        <row r="78">
          <cell r="B78">
            <v>75</v>
          </cell>
          <cell r="C78">
            <v>48136</v>
          </cell>
          <cell r="D78">
            <v>48167</v>
          </cell>
          <cell r="E78">
            <v>48136</v>
          </cell>
          <cell r="F78">
            <v>48169</v>
          </cell>
          <cell r="G78">
            <v>23</v>
          </cell>
          <cell r="H78" t="str">
            <v>Aniversário</v>
          </cell>
          <cell r="I78" t="str">
            <v>Não</v>
          </cell>
          <cell r="J78">
            <v>0</v>
          </cell>
        </row>
        <row r="79">
          <cell r="B79">
            <v>76</v>
          </cell>
          <cell r="C79">
            <v>48167</v>
          </cell>
          <cell r="D79">
            <v>48197</v>
          </cell>
          <cell r="E79">
            <v>48169</v>
          </cell>
          <cell r="F79">
            <v>48197</v>
          </cell>
          <cell r="G79">
            <v>20</v>
          </cell>
          <cell r="H79" t="str">
            <v>Aniversário</v>
          </cell>
          <cell r="I79" t="str">
            <v>Não</v>
          </cell>
          <cell r="J79">
            <v>0</v>
          </cell>
        </row>
        <row r="80">
          <cell r="B80">
            <v>77</v>
          </cell>
          <cell r="C80">
            <v>48197</v>
          </cell>
          <cell r="D80">
            <v>48228</v>
          </cell>
          <cell r="E80">
            <v>48197</v>
          </cell>
          <cell r="F80">
            <v>48228</v>
          </cell>
          <cell r="G80">
            <v>21</v>
          </cell>
          <cell r="H80" t="str">
            <v>Aniversário</v>
          </cell>
          <cell r="I80" t="str">
            <v>Sim</v>
          </cell>
          <cell r="J80">
            <v>8.7999999999999995E-2</v>
          </cell>
        </row>
        <row r="81">
          <cell r="B81">
            <v>78</v>
          </cell>
          <cell r="C81">
            <v>48228</v>
          </cell>
          <cell r="D81">
            <v>48259</v>
          </cell>
          <cell r="E81">
            <v>48228</v>
          </cell>
          <cell r="F81">
            <v>48260</v>
          </cell>
          <cell r="G81">
            <v>20</v>
          </cell>
          <cell r="H81" t="str">
            <v>Aniversário</v>
          </cell>
          <cell r="I81" t="str">
            <v>Não</v>
          </cell>
          <cell r="J81">
            <v>0</v>
          </cell>
        </row>
        <row r="82">
          <cell r="B82">
            <v>79</v>
          </cell>
          <cell r="C82">
            <v>48259</v>
          </cell>
          <cell r="D82">
            <v>48288</v>
          </cell>
          <cell r="E82">
            <v>48260</v>
          </cell>
          <cell r="F82">
            <v>48288</v>
          </cell>
          <cell r="G82">
            <v>20</v>
          </cell>
          <cell r="H82" t="str">
            <v>Aniversário</v>
          </cell>
          <cell r="I82" t="str">
            <v>Não</v>
          </cell>
          <cell r="J82">
            <v>0</v>
          </cell>
        </row>
        <row r="83">
          <cell r="B83">
            <v>80</v>
          </cell>
          <cell r="C83">
            <v>48288</v>
          </cell>
          <cell r="D83">
            <v>48319</v>
          </cell>
          <cell r="E83">
            <v>48288</v>
          </cell>
          <cell r="F83">
            <v>48319</v>
          </cell>
          <cell r="G83">
            <v>22</v>
          </cell>
          <cell r="H83" t="str">
            <v>Aniversário</v>
          </cell>
          <cell r="I83" t="str">
            <v>Não</v>
          </cell>
          <cell r="J83">
            <v>0</v>
          </cell>
        </row>
        <row r="84">
          <cell r="B84">
            <v>81</v>
          </cell>
          <cell r="C84">
            <v>48319</v>
          </cell>
          <cell r="D84">
            <v>48349</v>
          </cell>
          <cell r="E84">
            <v>48319</v>
          </cell>
          <cell r="F84">
            <v>48351</v>
          </cell>
          <cell r="G84">
            <v>21</v>
          </cell>
          <cell r="H84" t="str">
            <v>Aniversário</v>
          </cell>
          <cell r="I84" t="str">
            <v>Não</v>
          </cell>
          <cell r="J84">
            <v>0</v>
          </cell>
        </row>
        <row r="85">
          <cell r="B85">
            <v>82</v>
          </cell>
          <cell r="C85">
            <v>48349</v>
          </cell>
          <cell r="D85">
            <v>48380</v>
          </cell>
          <cell r="E85">
            <v>48351</v>
          </cell>
          <cell r="F85">
            <v>48380</v>
          </cell>
          <cell r="G85">
            <v>20</v>
          </cell>
          <cell r="H85" t="str">
            <v>Aniversário</v>
          </cell>
          <cell r="I85" t="str">
            <v>Não</v>
          </cell>
          <cell r="J85">
            <v>0</v>
          </cell>
        </row>
        <row r="86">
          <cell r="B86">
            <v>83</v>
          </cell>
          <cell r="C86">
            <v>48380</v>
          </cell>
          <cell r="D86">
            <v>48410</v>
          </cell>
          <cell r="E86">
            <v>48380</v>
          </cell>
          <cell r="F86">
            <v>48410</v>
          </cell>
          <cell r="G86">
            <v>22</v>
          </cell>
          <cell r="H86" t="str">
            <v>Aniversário</v>
          </cell>
          <cell r="I86" t="str">
            <v>Sim</v>
          </cell>
          <cell r="J86">
            <v>0.105263</v>
          </cell>
        </row>
        <row r="87">
          <cell r="B87">
            <v>84</v>
          </cell>
          <cell r="C87">
            <v>48410</v>
          </cell>
          <cell r="D87">
            <v>48441</v>
          </cell>
          <cell r="E87">
            <v>48410</v>
          </cell>
          <cell r="F87">
            <v>48442</v>
          </cell>
          <cell r="G87">
            <v>22</v>
          </cell>
          <cell r="H87" t="str">
            <v>Aniversário</v>
          </cell>
          <cell r="I87" t="str">
            <v>Não</v>
          </cell>
          <cell r="J87">
            <v>0</v>
          </cell>
        </row>
        <row r="88">
          <cell r="B88">
            <v>85</v>
          </cell>
          <cell r="C88">
            <v>48441</v>
          </cell>
          <cell r="D88">
            <v>48472</v>
          </cell>
          <cell r="E88">
            <v>48442</v>
          </cell>
          <cell r="F88">
            <v>48472</v>
          </cell>
          <cell r="G88">
            <v>21</v>
          </cell>
          <cell r="H88" t="str">
            <v>Aniversário</v>
          </cell>
          <cell r="I88" t="str">
            <v>Não</v>
          </cell>
          <cell r="J88">
            <v>0</v>
          </cell>
        </row>
        <row r="89">
          <cell r="B89">
            <v>86</v>
          </cell>
          <cell r="C89">
            <v>48472</v>
          </cell>
          <cell r="D89">
            <v>48502</v>
          </cell>
          <cell r="E89">
            <v>48472</v>
          </cell>
          <cell r="F89">
            <v>48502</v>
          </cell>
          <cell r="G89">
            <v>21</v>
          </cell>
          <cell r="H89" t="str">
            <v>Aniversário</v>
          </cell>
          <cell r="I89" t="str">
            <v>Não</v>
          </cell>
          <cell r="J89">
            <v>0</v>
          </cell>
        </row>
        <row r="90">
          <cell r="B90">
            <v>87</v>
          </cell>
          <cell r="C90">
            <v>48502</v>
          </cell>
          <cell r="D90">
            <v>48533</v>
          </cell>
          <cell r="E90">
            <v>48502</v>
          </cell>
          <cell r="F90">
            <v>48534</v>
          </cell>
          <cell r="G90">
            <v>20</v>
          </cell>
          <cell r="H90" t="str">
            <v>Aniversário</v>
          </cell>
          <cell r="I90" t="str">
            <v>Não</v>
          </cell>
          <cell r="J90">
            <v>0</v>
          </cell>
        </row>
        <row r="91">
          <cell r="B91">
            <v>88</v>
          </cell>
          <cell r="C91">
            <v>48533</v>
          </cell>
          <cell r="D91">
            <v>48563</v>
          </cell>
          <cell r="E91">
            <v>48534</v>
          </cell>
          <cell r="F91">
            <v>48563</v>
          </cell>
          <cell r="G91">
            <v>21</v>
          </cell>
          <cell r="H91" t="str">
            <v>Aniversário</v>
          </cell>
          <cell r="I91" t="str">
            <v>Não</v>
          </cell>
          <cell r="J91">
            <v>0</v>
          </cell>
        </row>
        <row r="92">
          <cell r="B92">
            <v>89</v>
          </cell>
          <cell r="C92">
            <v>48563</v>
          </cell>
          <cell r="D92">
            <v>48594</v>
          </cell>
          <cell r="E92">
            <v>48563</v>
          </cell>
          <cell r="F92">
            <v>48596</v>
          </cell>
          <cell r="G92">
            <v>23</v>
          </cell>
          <cell r="H92" t="str">
            <v>Aniversário</v>
          </cell>
          <cell r="I92" t="str">
            <v>Sim</v>
          </cell>
          <cell r="J92">
            <v>0.117647</v>
          </cell>
        </row>
        <row r="93">
          <cell r="B93">
            <v>90</v>
          </cell>
          <cell r="C93">
            <v>48594</v>
          </cell>
          <cell r="D93">
            <v>48625</v>
          </cell>
          <cell r="E93">
            <v>48596</v>
          </cell>
          <cell r="F93">
            <v>48625</v>
          </cell>
          <cell r="G93">
            <v>21</v>
          </cell>
          <cell r="H93" t="str">
            <v>Aniversário</v>
          </cell>
          <cell r="I93" t="str">
            <v>Não</v>
          </cell>
          <cell r="J93">
            <v>0</v>
          </cell>
        </row>
        <row r="94">
          <cell r="B94">
            <v>91</v>
          </cell>
          <cell r="C94">
            <v>48625</v>
          </cell>
          <cell r="D94">
            <v>48653</v>
          </cell>
          <cell r="E94">
            <v>48625</v>
          </cell>
          <cell r="F94">
            <v>48653</v>
          </cell>
          <cell r="G94">
            <v>18</v>
          </cell>
          <cell r="H94" t="str">
            <v>Aniversário</v>
          </cell>
          <cell r="I94" t="str">
            <v>Não</v>
          </cell>
          <cell r="J94">
            <v>0</v>
          </cell>
        </row>
        <row r="95">
          <cell r="B95">
            <v>92</v>
          </cell>
          <cell r="C95">
            <v>48653</v>
          </cell>
          <cell r="D95">
            <v>48684</v>
          </cell>
          <cell r="E95">
            <v>48653</v>
          </cell>
          <cell r="F95">
            <v>48687</v>
          </cell>
          <cell r="G95">
            <v>23</v>
          </cell>
          <cell r="H95" t="str">
            <v>Aniversário</v>
          </cell>
          <cell r="I95" t="str">
            <v>Não</v>
          </cell>
          <cell r="J95">
            <v>0</v>
          </cell>
        </row>
        <row r="96">
          <cell r="B96">
            <v>93</v>
          </cell>
          <cell r="C96">
            <v>48684</v>
          </cell>
          <cell r="D96">
            <v>48714</v>
          </cell>
          <cell r="E96">
            <v>48687</v>
          </cell>
          <cell r="F96">
            <v>48715</v>
          </cell>
          <cell r="G96">
            <v>19</v>
          </cell>
          <cell r="H96" t="str">
            <v>Aniversário</v>
          </cell>
          <cell r="I96" t="str">
            <v>Não</v>
          </cell>
          <cell r="J96">
            <v>0</v>
          </cell>
        </row>
        <row r="97">
          <cell r="B97">
            <v>94</v>
          </cell>
          <cell r="C97">
            <v>48714</v>
          </cell>
          <cell r="D97">
            <v>48745</v>
          </cell>
          <cell r="E97">
            <v>48715</v>
          </cell>
          <cell r="F97">
            <v>48745</v>
          </cell>
          <cell r="G97">
            <v>22</v>
          </cell>
          <cell r="H97" t="str">
            <v>Aniversário</v>
          </cell>
          <cell r="I97" t="str">
            <v>Não</v>
          </cell>
          <cell r="J97">
            <v>0</v>
          </cell>
        </row>
        <row r="98">
          <cell r="B98">
            <v>95</v>
          </cell>
          <cell r="C98">
            <v>48745</v>
          </cell>
          <cell r="D98">
            <v>48775</v>
          </cell>
          <cell r="E98">
            <v>48745</v>
          </cell>
          <cell r="F98">
            <v>48775</v>
          </cell>
          <cell r="G98">
            <v>21</v>
          </cell>
          <cell r="H98" t="str">
            <v>Aniversário</v>
          </cell>
          <cell r="I98" t="str">
            <v>Sim</v>
          </cell>
          <cell r="J98">
            <v>0.14444399999999999</v>
          </cell>
        </row>
        <row r="99">
          <cell r="B99">
            <v>96</v>
          </cell>
          <cell r="C99">
            <v>48775</v>
          </cell>
          <cell r="D99">
            <v>48806</v>
          </cell>
          <cell r="E99">
            <v>48775</v>
          </cell>
          <cell r="F99">
            <v>48806</v>
          </cell>
          <cell r="G99">
            <v>21</v>
          </cell>
          <cell r="H99" t="str">
            <v>Aniversário</v>
          </cell>
          <cell r="I99" t="str">
            <v>Não</v>
          </cell>
          <cell r="J99">
            <v>0</v>
          </cell>
        </row>
        <row r="100">
          <cell r="B100">
            <v>97</v>
          </cell>
          <cell r="C100">
            <v>48806</v>
          </cell>
          <cell r="D100">
            <v>48837</v>
          </cell>
          <cell r="E100">
            <v>48806</v>
          </cell>
          <cell r="F100">
            <v>48837</v>
          </cell>
          <cell r="G100">
            <v>22</v>
          </cell>
          <cell r="H100" t="str">
            <v>Aniversário</v>
          </cell>
          <cell r="I100" t="str">
            <v>Não</v>
          </cell>
          <cell r="J100">
            <v>0</v>
          </cell>
        </row>
        <row r="101">
          <cell r="B101">
            <v>98</v>
          </cell>
          <cell r="C101">
            <v>48837</v>
          </cell>
          <cell r="D101">
            <v>48867</v>
          </cell>
          <cell r="E101">
            <v>48837</v>
          </cell>
          <cell r="F101">
            <v>48869</v>
          </cell>
          <cell r="G101">
            <v>21</v>
          </cell>
          <cell r="H101" t="str">
            <v>Aniversário</v>
          </cell>
          <cell r="I101" t="str">
            <v>Não</v>
          </cell>
          <cell r="J101">
            <v>0</v>
          </cell>
        </row>
        <row r="102">
          <cell r="B102">
            <v>99</v>
          </cell>
          <cell r="C102">
            <v>48867</v>
          </cell>
          <cell r="D102">
            <v>48898</v>
          </cell>
          <cell r="E102">
            <v>48869</v>
          </cell>
          <cell r="F102">
            <v>48899</v>
          </cell>
          <cell r="G102">
            <v>20</v>
          </cell>
          <cell r="H102" t="str">
            <v>Aniversário</v>
          </cell>
          <cell r="I102" t="str">
            <v>Não</v>
          </cell>
          <cell r="J102">
            <v>0</v>
          </cell>
        </row>
        <row r="103">
          <cell r="B103">
            <v>100</v>
          </cell>
          <cell r="C103">
            <v>48898</v>
          </cell>
          <cell r="D103">
            <v>48928</v>
          </cell>
          <cell r="E103">
            <v>48899</v>
          </cell>
          <cell r="F103">
            <v>48928</v>
          </cell>
          <cell r="G103">
            <v>21</v>
          </cell>
          <cell r="H103" t="str">
            <v>Aniversário</v>
          </cell>
          <cell r="I103" t="str">
            <v>Não</v>
          </cell>
          <cell r="J103">
            <v>0</v>
          </cell>
        </row>
        <row r="104">
          <cell r="B104">
            <v>101</v>
          </cell>
          <cell r="C104">
            <v>48928</v>
          </cell>
          <cell r="D104">
            <v>48959</v>
          </cell>
          <cell r="E104">
            <v>48928</v>
          </cell>
          <cell r="F104">
            <v>48960</v>
          </cell>
          <cell r="G104">
            <v>22</v>
          </cell>
          <cell r="H104" t="str">
            <v>Aniversário</v>
          </cell>
          <cell r="I104" t="str">
            <v>Sim</v>
          </cell>
          <cell r="J104">
            <v>0.16883100000000001</v>
          </cell>
        </row>
        <row r="105">
          <cell r="B105">
            <v>102</v>
          </cell>
          <cell r="C105">
            <v>48959</v>
          </cell>
          <cell r="D105">
            <v>48990</v>
          </cell>
          <cell r="E105">
            <v>48960</v>
          </cell>
          <cell r="F105">
            <v>48990</v>
          </cell>
          <cell r="G105">
            <v>22</v>
          </cell>
          <cell r="H105" t="str">
            <v>Aniversário</v>
          </cell>
          <cell r="I105" t="str">
            <v>Não</v>
          </cell>
          <cell r="J105">
            <v>0</v>
          </cell>
        </row>
        <row r="106">
          <cell r="B106">
            <v>103</v>
          </cell>
          <cell r="C106">
            <v>48990</v>
          </cell>
          <cell r="D106">
            <v>49018</v>
          </cell>
          <cell r="E106">
            <v>48990</v>
          </cell>
          <cell r="F106">
            <v>49018</v>
          </cell>
          <cell r="G106">
            <v>18</v>
          </cell>
          <cell r="H106" t="str">
            <v>Aniversário</v>
          </cell>
          <cell r="I106" t="str">
            <v>Não</v>
          </cell>
          <cell r="J106">
            <v>0</v>
          </cell>
        </row>
        <row r="107">
          <cell r="B107">
            <v>104</v>
          </cell>
          <cell r="C107">
            <v>49018</v>
          </cell>
          <cell r="D107">
            <v>49049</v>
          </cell>
          <cell r="E107">
            <v>49018</v>
          </cell>
          <cell r="F107">
            <v>49051</v>
          </cell>
          <cell r="G107">
            <v>22</v>
          </cell>
          <cell r="H107" t="str">
            <v>Aniversário</v>
          </cell>
          <cell r="I107" t="str">
            <v>Não</v>
          </cell>
          <cell r="J107">
            <v>0</v>
          </cell>
        </row>
        <row r="108">
          <cell r="B108">
            <v>105</v>
          </cell>
          <cell r="C108">
            <v>49049</v>
          </cell>
          <cell r="D108">
            <v>49079</v>
          </cell>
          <cell r="E108">
            <v>49051</v>
          </cell>
          <cell r="F108">
            <v>49079</v>
          </cell>
          <cell r="G108">
            <v>18</v>
          </cell>
          <cell r="H108" t="str">
            <v>Aniversário</v>
          </cell>
          <cell r="I108" t="str">
            <v>Não</v>
          </cell>
          <cell r="J108">
            <v>0</v>
          </cell>
        </row>
        <row r="109">
          <cell r="B109">
            <v>106</v>
          </cell>
          <cell r="C109">
            <v>49079</v>
          </cell>
          <cell r="D109">
            <v>49110</v>
          </cell>
          <cell r="E109">
            <v>49079</v>
          </cell>
          <cell r="F109">
            <v>49110</v>
          </cell>
          <cell r="G109">
            <v>22</v>
          </cell>
          <cell r="H109" t="str">
            <v>Aniversário</v>
          </cell>
          <cell r="I109" t="str">
            <v>Não</v>
          </cell>
          <cell r="J109">
            <v>0</v>
          </cell>
        </row>
        <row r="110">
          <cell r="B110">
            <v>107</v>
          </cell>
          <cell r="C110">
            <v>49110</v>
          </cell>
          <cell r="D110">
            <v>49140</v>
          </cell>
          <cell r="E110">
            <v>49110</v>
          </cell>
          <cell r="F110">
            <v>49142</v>
          </cell>
          <cell r="G110">
            <v>22</v>
          </cell>
          <cell r="H110" t="str">
            <v>Aniversário</v>
          </cell>
          <cell r="I110" t="str">
            <v>Sim</v>
          </cell>
          <cell r="J110">
            <v>0.234375</v>
          </cell>
        </row>
        <row r="111">
          <cell r="B111">
            <v>108</v>
          </cell>
          <cell r="C111">
            <v>49140</v>
          </cell>
          <cell r="D111">
            <v>49171</v>
          </cell>
          <cell r="E111">
            <v>49142</v>
          </cell>
          <cell r="F111">
            <v>49171</v>
          </cell>
          <cell r="G111">
            <v>21</v>
          </cell>
          <cell r="H111" t="str">
            <v>Aniversário</v>
          </cell>
          <cell r="I111" t="str">
            <v>Não</v>
          </cell>
          <cell r="J111">
            <v>0</v>
          </cell>
        </row>
        <row r="112">
          <cell r="B112">
            <v>109</v>
          </cell>
          <cell r="C112">
            <v>49171</v>
          </cell>
          <cell r="D112">
            <v>49202</v>
          </cell>
          <cell r="E112">
            <v>49171</v>
          </cell>
          <cell r="F112">
            <v>49202</v>
          </cell>
          <cell r="G112">
            <v>22</v>
          </cell>
          <cell r="H112" t="str">
            <v>Aniversário</v>
          </cell>
          <cell r="I112" t="str">
            <v>Não</v>
          </cell>
          <cell r="J112">
            <v>0</v>
          </cell>
        </row>
        <row r="113">
          <cell r="B113">
            <v>110</v>
          </cell>
          <cell r="C113">
            <v>49202</v>
          </cell>
          <cell r="D113">
            <v>49232</v>
          </cell>
          <cell r="E113">
            <v>49202</v>
          </cell>
          <cell r="F113">
            <v>49233</v>
          </cell>
          <cell r="G113">
            <v>20</v>
          </cell>
          <cell r="H113" t="str">
            <v>Aniversário</v>
          </cell>
          <cell r="I113" t="str">
            <v>Não</v>
          </cell>
          <cell r="J113">
            <v>0</v>
          </cell>
        </row>
        <row r="114">
          <cell r="B114">
            <v>111</v>
          </cell>
          <cell r="C114">
            <v>49232</v>
          </cell>
          <cell r="D114">
            <v>49263</v>
          </cell>
          <cell r="E114">
            <v>49233</v>
          </cell>
          <cell r="F114">
            <v>49264</v>
          </cell>
          <cell r="G114">
            <v>21</v>
          </cell>
          <cell r="H114" t="str">
            <v>Aniversário</v>
          </cell>
          <cell r="I114" t="str">
            <v>Não</v>
          </cell>
          <cell r="J114">
            <v>0</v>
          </cell>
        </row>
        <row r="115">
          <cell r="B115">
            <v>112</v>
          </cell>
          <cell r="C115">
            <v>49263</v>
          </cell>
          <cell r="D115">
            <v>49293</v>
          </cell>
          <cell r="E115">
            <v>49264</v>
          </cell>
          <cell r="F115">
            <v>49293</v>
          </cell>
          <cell r="G115">
            <v>21</v>
          </cell>
          <cell r="H115" t="str">
            <v>Aniversário</v>
          </cell>
          <cell r="I115" t="str">
            <v>Não</v>
          </cell>
          <cell r="J115">
            <v>0</v>
          </cell>
        </row>
        <row r="116">
          <cell r="B116">
            <v>113</v>
          </cell>
          <cell r="C116">
            <v>49293</v>
          </cell>
          <cell r="D116">
            <v>49324</v>
          </cell>
          <cell r="E116">
            <v>49293</v>
          </cell>
          <cell r="F116">
            <v>49324</v>
          </cell>
          <cell r="G116">
            <v>19</v>
          </cell>
          <cell r="H116" t="str">
            <v>Aniversário</v>
          </cell>
          <cell r="I116" t="str">
            <v>Sim</v>
          </cell>
          <cell r="J116">
            <v>0.30612200000000001</v>
          </cell>
        </row>
        <row r="117">
          <cell r="B117">
            <v>114</v>
          </cell>
          <cell r="C117">
            <v>49324</v>
          </cell>
          <cell r="D117">
            <v>49355</v>
          </cell>
          <cell r="E117">
            <v>49324</v>
          </cell>
          <cell r="F117">
            <v>49355</v>
          </cell>
          <cell r="G117">
            <v>21</v>
          </cell>
          <cell r="H117" t="str">
            <v>Aniversário</v>
          </cell>
          <cell r="I117" t="str">
            <v>Não</v>
          </cell>
          <cell r="J117">
            <v>0</v>
          </cell>
        </row>
        <row r="118">
          <cell r="B118">
            <v>115</v>
          </cell>
          <cell r="C118">
            <v>49355</v>
          </cell>
          <cell r="D118">
            <v>49383</v>
          </cell>
          <cell r="E118">
            <v>49355</v>
          </cell>
          <cell r="F118">
            <v>49383</v>
          </cell>
          <cell r="G118">
            <v>20</v>
          </cell>
          <cell r="H118" t="str">
            <v>Aniversário</v>
          </cell>
          <cell r="I118" t="str">
            <v>Não</v>
          </cell>
          <cell r="J118">
            <v>0</v>
          </cell>
        </row>
        <row r="119">
          <cell r="B119">
            <v>116</v>
          </cell>
          <cell r="C119">
            <v>49383</v>
          </cell>
          <cell r="D119">
            <v>49414</v>
          </cell>
          <cell r="E119">
            <v>49383</v>
          </cell>
          <cell r="F119">
            <v>49415</v>
          </cell>
          <cell r="G119">
            <v>21</v>
          </cell>
          <cell r="H119" t="str">
            <v>Aniversário</v>
          </cell>
          <cell r="I119" t="str">
            <v>Não</v>
          </cell>
          <cell r="J119">
            <v>0</v>
          </cell>
        </row>
        <row r="120">
          <cell r="B120">
            <v>117</v>
          </cell>
          <cell r="C120">
            <v>49414</v>
          </cell>
          <cell r="D120">
            <v>49444</v>
          </cell>
          <cell r="E120">
            <v>49415</v>
          </cell>
          <cell r="F120">
            <v>49444</v>
          </cell>
          <cell r="G120">
            <v>20</v>
          </cell>
          <cell r="H120" t="str">
            <v>Aniversário</v>
          </cell>
          <cell r="I120" t="str">
            <v>Não</v>
          </cell>
          <cell r="J120">
            <v>0</v>
          </cell>
        </row>
        <row r="121">
          <cell r="B121">
            <v>118</v>
          </cell>
          <cell r="C121">
            <v>49444</v>
          </cell>
          <cell r="D121">
            <v>49475</v>
          </cell>
          <cell r="E121">
            <v>49444</v>
          </cell>
          <cell r="F121">
            <v>49475</v>
          </cell>
          <cell r="G121">
            <v>22</v>
          </cell>
          <cell r="H121" t="str">
            <v>Aniversário</v>
          </cell>
          <cell r="I121" t="str">
            <v>Não</v>
          </cell>
          <cell r="J121">
            <v>0</v>
          </cell>
        </row>
        <row r="122">
          <cell r="B122">
            <v>119</v>
          </cell>
          <cell r="C122">
            <v>49475</v>
          </cell>
          <cell r="D122">
            <v>49505</v>
          </cell>
          <cell r="E122">
            <v>49475</v>
          </cell>
          <cell r="F122">
            <v>49506</v>
          </cell>
          <cell r="G122">
            <v>21</v>
          </cell>
          <cell r="H122" t="str">
            <v>Aniversário</v>
          </cell>
          <cell r="I122" t="str">
            <v>Sim</v>
          </cell>
          <cell r="J122">
            <v>0.5</v>
          </cell>
        </row>
        <row r="123">
          <cell r="B123">
            <v>120</v>
          </cell>
          <cell r="C123">
            <v>49505</v>
          </cell>
          <cell r="D123">
            <v>49536</v>
          </cell>
          <cell r="E123">
            <v>49506</v>
          </cell>
          <cell r="F123">
            <v>49536</v>
          </cell>
          <cell r="G123">
            <v>22</v>
          </cell>
          <cell r="H123" t="str">
            <v>Aniversário</v>
          </cell>
          <cell r="I123" t="str">
            <v>Não</v>
          </cell>
          <cell r="J123">
            <v>0</v>
          </cell>
        </row>
        <row r="124">
          <cell r="B124">
            <v>121</v>
          </cell>
          <cell r="C124">
            <v>49536</v>
          </cell>
          <cell r="D124">
            <v>49567</v>
          </cell>
          <cell r="E124">
            <v>49536</v>
          </cell>
          <cell r="F124">
            <v>49569</v>
          </cell>
          <cell r="G124">
            <v>22</v>
          </cell>
          <cell r="H124" t="str">
            <v>Aniversário</v>
          </cell>
          <cell r="I124" t="str">
            <v>Não</v>
          </cell>
          <cell r="J124">
            <v>0</v>
          </cell>
        </row>
        <row r="125">
          <cell r="B125">
            <v>122</v>
          </cell>
          <cell r="C125">
            <v>49567</v>
          </cell>
          <cell r="D125">
            <v>49597</v>
          </cell>
          <cell r="E125">
            <v>49569</v>
          </cell>
          <cell r="F125">
            <v>49597</v>
          </cell>
          <cell r="G125">
            <v>19</v>
          </cell>
          <cell r="H125" t="str">
            <v>Aniversário</v>
          </cell>
          <cell r="I125" t="str">
            <v>Não</v>
          </cell>
          <cell r="J125">
            <v>0</v>
          </cell>
        </row>
        <row r="126">
          <cell r="B126">
            <v>123</v>
          </cell>
          <cell r="C126">
            <v>49597</v>
          </cell>
          <cell r="D126">
            <v>49628</v>
          </cell>
          <cell r="E126">
            <v>49597</v>
          </cell>
          <cell r="F126">
            <v>49629</v>
          </cell>
          <cell r="G126">
            <v>22</v>
          </cell>
          <cell r="H126" t="str">
            <v>Aniversário</v>
          </cell>
          <cell r="I126" t="str">
            <v>Não</v>
          </cell>
          <cell r="J126">
            <v>0</v>
          </cell>
        </row>
        <row r="127">
          <cell r="B127">
            <v>124</v>
          </cell>
          <cell r="C127">
            <v>49628</v>
          </cell>
          <cell r="D127">
            <v>49658</v>
          </cell>
          <cell r="E127">
            <v>49629</v>
          </cell>
          <cell r="F127">
            <v>49660</v>
          </cell>
          <cell r="G127">
            <v>21</v>
          </cell>
          <cell r="H127" t="str">
            <v>Aniversário</v>
          </cell>
          <cell r="I127" t="str">
            <v>Não</v>
          </cell>
          <cell r="J127">
            <v>0</v>
          </cell>
        </row>
        <row r="128">
          <cell r="B128">
            <v>125</v>
          </cell>
          <cell r="C128">
            <v>49658</v>
          </cell>
          <cell r="D128">
            <v>49689</v>
          </cell>
          <cell r="E128">
            <v>49660</v>
          </cell>
          <cell r="F128">
            <v>49689</v>
          </cell>
          <cell r="G128">
            <v>19</v>
          </cell>
          <cell r="H128" t="str">
            <v>Aniversário</v>
          </cell>
          <cell r="I128" t="str">
            <v>Sim</v>
          </cell>
          <cell r="J128">
            <v>1</v>
          </cell>
        </row>
        <row r="129">
          <cell r="C129"/>
          <cell r="D129"/>
          <cell r="E129"/>
          <cell r="F129"/>
          <cell r="H129"/>
        </row>
        <row r="130">
          <cell r="C130"/>
          <cell r="D130"/>
          <cell r="E130"/>
          <cell r="F130"/>
          <cell r="H130"/>
        </row>
        <row r="131">
          <cell r="C131"/>
          <cell r="D131"/>
          <cell r="E131"/>
          <cell r="F131"/>
          <cell r="H131"/>
        </row>
        <row r="132">
          <cell r="C132"/>
          <cell r="D132"/>
          <cell r="E132"/>
          <cell r="F132"/>
          <cell r="H132"/>
        </row>
        <row r="133">
          <cell r="C133"/>
          <cell r="D133"/>
          <cell r="E133"/>
          <cell r="F133"/>
          <cell r="H133"/>
        </row>
        <row r="134">
          <cell r="C134"/>
          <cell r="D134"/>
          <cell r="E134"/>
          <cell r="F134"/>
          <cell r="H134"/>
        </row>
        <row r="135">
          <cell r="C135"/>
          <cell r="D135"/>
          <cell r="E135"/>
          <cell r="F135"/>
          <cell r="H135"/>
        </row>
        <row r="136">
          <cell r="C136"/>
          <cell r="D136"/>
          <cell r="E136"/>
          <cell r="F136"/>
          <cell r="H136"/>
        </row>
        <row r="137">
          <cell r="C137"/>
          <cell r="D137"/>
          <cell r="E137"/>
          <cell r="F137"/>
          <cell r="H137"/>
        </row>
        <row r="138">
          <cell r="C138"/>
          <cell r="D138"/>
          <cell r="E138"/>
          <cell r="F138"/>
          <cell r="H138"/>
        </row>
        <row r="139">
          <cell r="C139"/>
          <cell r="D139"/>
          <cell r="E139"/>
          <cell r="F139"/>
          <cell r="H139"/>
        </row>
        <row r="140">
          <cell r="C140"/>
          <cell r="D140"/>
          <cell r="E140"/>
          <cell r="F140"/>
          <cell r="H140"/>
        </row>
        <row r="141">
          <cell r="C141"/>
          <cell r="D141"/>
          <cell r="E141"/>
          <cell r="F141"/>
          <cell r="H141"/>
        </row>
        <row r="142">
          <cell r="C142"/>
          <cell r="D142"/>
          <cell r="E142"/>
          <cell r="F142"/>
          <cell r="H142"/>
        </row>
        <row r="143">
          <cell r="C143"/>
          <cell r="D143"/>
          <cell r="E143"/>
          <cell r="F143"/>
          <cell r="H143"/>
        </row>
        <row r="144">
          <cell r="C144"/>
          <cell r="D144"/>
          <cell r="E144"/>
          <cell r="F144"/>
          <cell r="H144"/>
        </row>
        <row r="145">
          <cell r="C145"/>
          <cell r="D145"/>
          <cell r="E145"/>
          <cell r="F145"/>
          <cell r="H145"/>
        </row>
        <row r="146">
          <cell r="C146"/>
          <cell r="D146"/>
          <cell r="E146"/>
          <cell r="F146"/>
          <cell r="H146"/>
        </row>
        <row r="147">
          <cell r="C147"/>
          <cell r="D147"/>
          <cell r="E147"/>
          <cell r="F147"/>
          <cell r="H147"/>
        </row>
        <row r="148">
          <cell r="C148"/>
          <cell r="D148"/>
          <cell r="E148"/>
          <cell r="F148"/>
          <cell r="H148"/>
        </row>
        <row r="149">
          <cell r="C149"/>
          <cell r="D149"/>
          <cell r="E149"/>
          <cell r="F149"/>
          <cell r="H149"/>
        </row>
        <row r="150">
          <cell r="C150"/>
          <cell r="D150"/>
          <cell r="E150"/>
          <cell r="F150"/>
          <cell r="H150"/>
        </row>
        <row r="151">
          <cell r="C151"/>
          <cell r="D151"/>
          <cell r="E151"/>
          <cell r="F151"/>
          <cell r="H151"/>
        </row>
        <row r="152">
          <cell r="C152"/>
          <cell r="D152"/>
          <cell r="E152"/>
          <cell r="F152"/>
          <cell r="H152"/>
        </row>
        <row r="153">
          <cell r="C153"/>
          <cell r="D153"/>
          <cell r="E153"/>
          <cell r="F153"/>
          <cell r="H153"/>
        </row>
        <row r="154">
          <cell r="C154"/>
          <cell r="D154"/>
          <cell r="E154"/>
          <cell r="F154"/>
          <cell r="H154"/>
        </row>
        <row r="155">
          <cell r="C155"/>
          <cell r="D155"/>
          <cell r="E155"/>
          <cell r="F155"/>
          <cell r="H155"/>
        </row>
        <row r="156">
          <cell r="C156"/>
          <cell r="D156"/>
          <cell r="E156"/>
          <cell r="F156"/>
          <cell r="H156"/>
        </row>
        <row r="157">
          <cell r="C157"/>
          <cell r="D157"/>
          <cell r="E157"/>
          <cell r="F157"/>
          <cell r="H157"/>
        </row>
        <row r="158">
          <cell r="C158"/>
          <cell r="D158"/>
          <cell r="E158"/>
          <cell r="F158"/>
          <cell r="H158"/>
        </row>
        <row r="159">
          <cell r="C159"/>
          <cell r="D159"/>
          <cell r="E159"/>
          <cell r="F159"/>
          <cell r="H159"/>
        </row>
        <row r="160">
          <cell r="C160"/>
          <cell r="D160"/>
          <cell r="E160"/>
          <cell r="F160"/>
          <cell r="H160"/>
        </row>
        <row r="161">
          <cell r="C161"/>
          <cell r="D161"/>
          <cell r="E161"/>
          <cell r="F161"/>
          <cell r="H161"/>
        </row>
        <row r="162">
          <cell r="C162"/>
          <cell r="D162"/>
          <cell r="E162"/>
          <cell r="F162"/>
          <cell r="H162"/>
        </row>
        <row r="163">
          <cell r="C163"/>
          <cell r="D163"/>
          <cell r="E163"/>
          <cell r="F163"/>
          <cell r="H163"/>
        </row>
        <row r="164">
          <cell r="C164"/>
          <cell r="D164"/>
          <cell r="E164"/>
          <cell r="F164"/>
          <cell r="H164"/>
        </row>
        <row r="165">
          <cell r="C165"/>
          <cell r="D165"/>
          <cell r="E165"/>
          <cell r="F165"/>
          <cell r="H165"/>
        </row>
        <row r="166">
          <cell r="C166"/>
          <cell r="D166"/>
          <cell r="E166"/>
          <cell r="F166"/>
          <cell r="H166"/>
        </row>
        <row r="167">
          <cell r="C167"/>
          <cell r="D167"/>
          <cell r="E167"/>
          <cell r="F167"/>
          <cell r="H167"/>
        </row>
        <row r="168">
          <cell r="C168"/>
          <cell r="D168"/>
          <cell r="E168"/>
          <cell r="F168"/>
          <cell r="H168"/>
        </row>
        <row r="169">
          <cell r="C169"/>
          <cell r="D169"/>
          <cell r="E169"/>
          <cell r="F169"/>
          <cell r="H169"/>
        </row>
        <row r="170">
          <cell r="C170"/>
          <cell r="D170"/>
          <cell r="E170"/>
          <cell r="F170"/>
          <cell r="H170"/>
        </row>
        <row r="171">
          <cell r="C171"/>
          <cell r="D171"/>
          <cell r="E171"/>
          <cell r="F171"/>
          <cell r="H171"/>
        </row>
        <row r="172">
          <cell r="C172"/>
          <cell r="D172"/>
          <cell r="E172"/>
          <cell r="F172"/>
          <cell r="H172"/>
        </row>
        <row r="173">
          <cell r="C173"/>
          <cell r="D173"/>
          <cell r="E173"/>
          <cell r="F173"/>
          <cell r="H173"/>
        </row>
        <row r="174">
          <cell r="C174"/>
          <cell r="D174"/>
          <cell r="E174"/>
          <cell r="F174"/>
          <cell r="H174"/>
        </row>
        <row r="175">
          <cell r="C175"/>
          <cell r="D175"/>
          <cell r="E175"/>
          <cell r="F175"/>
          <cell r="H175"/>
        </row>
        <row r="176">
          <cell r="C176"/>
          <cell r="D176"/>
          <cell r="E176"/>
          <cell r="F176"/>
          <cell r="H176"/>
        </row>
        <row r="177">
          <cell r="C177"/>
          <cell r="D177"/>
          <cell r="E177"/>
          <cell r="F177"/>
          <cell r="H177"/>
        </row>
        <row r="178">
          <cell r="C178"/>
          <cell r="D178"/>
          <cell r="E178"/>
          <cell r="F178"/>
          <cell r="H178"/>
        </row>
        <row r="179">
          <cell r="C179"/>
          <cell r="D179"/>
          <cell r="E179"/>
          <cell r="F179"/>
          <cell r="H179"/>
        </row>
        <row r="180">
          <cell r="C180"/>
          <cell r="D180"/>
          <cell r="E180"/>
          <cell r="F180"/>
          <cell r="H180"/>
        </row>
        <row r="181">
          <cell r="C181"/>
          <cell r="D181"/>
          <cell r="E181"/>
          <cell r="F181"/>
          <cell r="H181"/>
        </row>
        <row r="182">
          <cell r="C182"/>
          <cell r="D182"/>
          <cell r="E182"/>
          <cell r="F182"/>
          <cell r="H182"/>
        </row>
        <row r="183">
          <cell r="C183"/>
          <cell r="D183"/>
          <cell r="E183"/>
          <cell r="F183"/>
          <cell r="H183"/>
        </row>
        <row r="184">
          <cell r="C184"/>
          <cell r="D184"/>
          <cell r="E184"/>
          <cell r="F184"/>
          <cell r="H184"/>
        </row>
        <row r="185">
          <cell r="C185"/>
          <cell r="D185"/>
          <cell r="E185"/>
          <cell r="F185"/>
          <cell r="H185"/>
        </row>
        <row r="186">
          <cell r="C186"/>
          <cell r="D186"/>
          <cell r="E186"/>
          <cell r="F186"/>
          <cell r="H186"/>
        </row>
        <row r="187">
          <cell r="C187"/>
          <cell r="D187"/>
          <cell r="E187"/>
          <cell r="F187"/>
          <cell r="H187"/>
        </row>
        <row r="188">
          <cell r="C188"/>
          <cell r="D188"/>
          <cell r="E188"/>
          <cell r="F188"/>
          <cell r="H188"/>
        </row>
        <row r="189">
          <cell r="C189"/>
          <cell r="D189"/>
          <cell r="E189"/>
          <cell r="F189"/>
          <cell r="H189"/>
        </row>
        <row r="190">
          <cell r="C190"/>
          <cell r="D190"/>
          <cell r="E190"/>
          <cell r="F190"/>
          <cell r="H190"/>
        </row>
        <row r="191">
          <cell r="C191"/>
          <cell r="D191"/>
          <cell r="E191"/>
          <cell r="F191"/>
          <cell r="H191"/>
        </row>
        <row r="192">
          <cell r="C192"/>
          <cell r="D192"/>
          <cell r="E192"/>
          <cell r="F192"/>
          <cell r="H192"/>
        </row>
        <row r="193">
          <cell r="C193"/>
          <cell r="D193"/>
          <cell r="E193"/>
          <cell r="F193"/>
          <cell r="H193"/>
        </row>
        <row r="194">
          <cell r="C194"/>
          <cell r="D194"/>
          <cell r="E194"/>
          <cell r="F194"/>
          <cell r="H194"/>
        </row>
        <row r="195">
          <cell r="C195"/>
          <cell r="D195"/>
          <cell r="E195"/>
          <cell r="F195"/>
          <cell r="H195"/>
        </row>
        <row r="196">
          <cell r="C196"/>
          <cell r="D196"/>
          <cell r="E196"/>
          <cell r="F196"/>
          <cell r="H196"/>
        </row>
        <row r="197">
          <cell r="C197"/>
          <cell r="D197"/>
          <cell r="E197"/>
          <cell r="F197"/>
          <cell r="H197"/>
        </row>
        <row r="198">
          <cell r="C198"/>
          <cell r="D198"/>
          <cell r="E198"/>
          <cell r="F198"/>
          <cell r="H198"/>
        </row>
        <row r="199">
          <cell r="C199"/>
          <cell r="D199"/>
          <cell r="E199"/>
          <cell r="F199"/>
          <cell r="H199"/>
        </row>
        <row r="200">
          <cell r="C200"/>
          <cell r="D200"/>
          <cell r="E200"/>
          <cell r="F200"/>
          <cell r="H200"/>
        </row>
        <row r="201">
          <cell r="C201"/>
          <cell r="D201"/>
          <cell r="E201"/>
          <cell r="F201"/>
          <cell r="H201"/>
        </row>
        <row r="202">
          <cell r="C202"/>
          <cell r="D202"/>
          <cell r="E202"/>
          <cell r="F202"/>
          <cell r="H202"/>
        </row>
        <row r="203">
          <cell r="C203"/>
          <cell r="D203"/>
          <cell r="E203"/>
          <cell r="F203"/>
          <cell r="H203"/>
        </row>
        <row r="204">
          <cell r="C204"/>
          <cell r="D204"/>
          <cell r="E204"/>
          <cell r="F204"/>
          <cell r="H204"/>
        </row>
        <row r="205">
          <cell r="C205"/>
          <cell r="D205"/>
          <cell r="E205"/>
          <cell r="F205"/>
          <cell r="H205"/>
        </row>
        <row r="206">
          <cell r="C206"/>
          <cell r="D206"/>
          <cell r="E206"/>
          <cell r="F206"/>
          <cell r="H206"/>
        </row>
        <row r="207">
          <cell r="C207"/>
          <cell r="D207"/>
          <cell r="E207"/>
          <cell r="F207"/>
          <cell r="H207"/>
        </row>
        <row r="208">
          <cell r="C208"/>
          <cell r="D208"/>
          <cell r="E208"/>
          <cell r="F208"/>
          <cell r="H208"/>
        </row>
        <row r="209">
          <cell r="C209"/>
          <cell r="D209"/>
          <cell r="E209"/>
          <cell r="F209"/>
          <cell r="H209"/>
        </row>
        <row r="210">
          <cell r="C210"/>
          <cell r="D210"/>
          <cell r="E210"/>
          <cell r="F210"/>
          <cell r="H210"/>
        </row>
        <row r="211">
          <cell r="C211"/>
          <cell r="D211"/>
          <cell r="E211"/>
          <cell r="F211"/>
          <cell r="H211"/>
        </row>
        <row r="212">
          <cell r="C212"/>
          <cell r="D212"/>
          <cell r="E212"/>
          <cell r="F212"/>
          <cell r="H212"/>
        </row>
        <row r="213">
          <cell r="C213"/>
          <cell r="D213"/>
          <cell r="E213"/>
          <cell r="F213"/>
          <cell r="H213"/>
        </row>
        <row r="214">
          <cell r="C214"/>
          <cell r="D214"/>
          <cell r="E214"/>
          <cell r="F214"/>
          <cell r="H214"/>
        </row>
        <row r="215">
          <cell r="C215"/>
          <cell r="D215"/>
          <cell r="E215"/>
          <cell r="F215"/>
          <cell r="H215"/>
        </row>
        <row r="216">
          <cell r="C216"/>
          <cell r="D216"/>
          <cell r="E216"/>
          <cell r="F216"/>
          <cell r="H216"/>
        </row>
        <row r="217">
          <cell r="C217"/>
          <cell r="D217"/>
          <cell r="E217"/>
          <cell r="F217"/>
          <cell r="H217"/>
        </row>
        <row r="218">
          <cell r="C218"/>
          <cell r="D218"/>
          <cell r="E218"/>
          <cell r="F218"/>
          <cell r="H218"/>
        </row>
        <row r="219">
          <cell r="C219"/>
          <cell r="D219"/>
          <cell r="E219"/>
          <cell r="F219"/>
          <cell r="H219"/>
        </row>
        <row r="220">
          <cell r="C220"/>
          <cell r="D220"/>
          <cell r="E220"/>
          <cell r="F220"/>
          <cell r="H220"/>
        </row>
        <row r="221">
          <cell r="C221"/>
          <cell r="D221"/>
          <cell r="E221"/>
          <cell r="F221"/>
          <cell r="H221"/>
        </row>
        <row r="222">
          <cell r="C222"/>
          <cell r="D222"/>
          <cell r="E222"/>
          <cell r="F222"/>
          <cell r="H222"/>
        </row>
        <row r="223">
          <cell r="C223"/>
          <cell r="D223"/>
          <cell r="E223"/>
          <cell r="F223"/>
          <cell r="H223"/>
        </row>
        <row r="224">
          <cell r="C224"/>
          <cell r="D224"/>
          <cell r="E224"/>
          <cell r="F224"/>
          <cell r="H224"/>
        </row>
        <row r="225">
          <cell r="C225"/>
          <cell r="D225"/>
          <cell r="E225"/>
          <cell r="F225"/>
          <cell r="H225"/>
        </row>
        <row r="226">
          <cell r="C226"/>
          <cell r="D226"/>
          <cell r="E226"/>
          <cell r="F226"/>
          <cell r="H226"/>
        </row>
        <row r="227">
          <cell r="C227"/>
          <cell r="D227"/>
          <cell r="E227"/>
          <cell r="F227"/>
          <cell r="H227"/>
        </row>
        <row r="228">
          <cell r="C228"/>
          <cell r="D228"/>
          <cell r="E228"/>
          <cell r="F228"/>
          <cell r="H228"/>
        </row>
        <row r="229">
          <cell r="C229"/>
          <cell r="D229"/>
          <cell r="E229"/>
          <cell r="F229"/>
          <cell r="H229"/>
        </row>
        <row r="230">
          <cell r="C230"/>
          <cell r="D230"/>
          <cell r="E230"/>
          <cell r="F230"/>
          <cell r="H230"/>
        </row>
        <row r="231">
          <cell r="C231"/>
          <cell r="D231"/>
          <cell r="E231"/>
          <cell r="F231"/>
          <cell r="H231"/>
        </row>
        <row r="232">
          <cell r="C232"/>
          <cell r="D232"/>
          <cell r="E232"/>
          <cell r="F232"/>
          <cell r="H232"/>
        </row>
        <row r="233">
          <cell r="C233"/>
          <cell r="D233"/>
          <cell r="E233"/>
          <cell r="F233"/>
          <cell r="H233"/>
        </row>
        <row r="234">
          <cell r="C234"/>
          <cell r="D234"/>
          <cell r="E234"/>
          <cell r="F234"/>
          <cell r="H234"/>
        </row>
        <row r="235">
          <cell r="C235"/>
          <cell r="D235"/>
          <cell r="E235"/>
          <cell r="F235"/>
          <cell r="H235"/>
        </row>
        <row r="236">
          <cell r="C236"/>
          <cell r="D236"/>
          <cell r="E236"/>
          <cell r="F236"/>
          <cell r="H236"/>
        </row>
      </sheetData>
      <sheetData sheetId="3"/>
      <sheetData sheetId="4"/>
      <sheetData sheetId="5"/>
      <sheetData sheetId="6">
        <row r="1">
          <cell r="A1">
            <v>36892</v>
          </cell>
        </row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ão Gabriel Rossetto | OSLO DTVM" id="{7B7CAB74-C2A3-412F-BEBA-7D1C019504ED}" userId="S::jrossetto@oslodtvm.com::ca973b7e-9cbe-475a-a0c9-a817eb9932a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5" dT="2024-11-19T19:56:16.01" personId="{7B7CAB74-C2A3-412F-BEBA-7D1C019504ED}" id="{252D11B4-A6D8-4293-92EB-C43699695585}">
    <text>Integralização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69"/>
  <sheetViews>
    <sheetView tabSelected="1" topLeftCell="A46" zoomScale="70" zoomScaleNormal="70" workbookViewId="0">
      <selection activeCell="J65" sqref="J65"/>
    </sheetView>
  </sheetViews>
  <sheetFormatPr defaultRowHeight="14.5" x14ac:dyDescent="0.35"/>
  <cols>
    <col min="3" max="3" width="1.81640625" bestFit="1" customWidth="1"/>
    <col min="4" max="4" width="10.453125" bestFit="1" customWidth="1"/>
    <col min="5" max="5" width="10.26953125" bestFit="1" customWidth="1"/>
    <col min="6" max="6" width="15.1796875" bestFit="1" customWidth="1"/>
    <col min="7" max="7" width="4.36328125" bestFit="1" customWidth="1"/>
    <col min="8" max="8" width="4.453125" bestFit="1" customWidth="1"/>
    <col min="9" max="9" width="12.54296875" bestFit="1" customWidth="1"/>
    <col min="10" max="10" width="11.54296875" bestFit="1" customWidth="1"/>
    <col min="11" max="11" width="23.36328125" bestFit="1" customWidth="1"/>
    <col min="12" max="12" width="13.453125" bestFit="1" customWidth="1"/>
    <col min="13" max="13" width="9.6328125" bestFit="1" customWidth="1"/>
    <col min="14" max="14" width="23" bestFit="1" customWidth="1"/>
    <col min="15" max="15" width="12.54296875" bestFit="1" customWidth="1"/>
    <col min="16" max="16" width="16.54296875" bestFit="1" customWidth="1"/>
    <col min="17" max="17" width="13.36328125" bestFit="1" customWidth="1"/>
    <col min="18" max="18" width="23" bestFit="1" customWidth="1"/>
    <col min="19" max="19" width="15.1796875" bestFit="1" customWidth="1"/>
  </cols>
  <sheetData>
    <row r="1" spans="3:19" x14ac:dyDescent="0.35">
      <c r="C1" s="1" t="s">
        <v>0</v>
      </c>
      <c r="D1" s="1" t="s">
        <v>1</v>
      </c>
      <c r="E1" s="1" t="s">
        <v>2</v>
      </c>
      <c r="F1" s="2" t="s">
        <v>3</v>
      </c>
      <c r="G1" s="3" t="s">
        <v>4</v>
      </c>
      <c r="H1" s="3" t="s">
        <v>5</v>
      </c>
      <c r="I1" s="4" t="s">
        <v>6</v>
      </c>
      <c r="J1" s="2" t="s">
        <v>7</v>
      </c>
      <c r="K1" s="5" t="s">
        <v>8</v>
      </c>
      <c r="L1" s="6" t="s">
        <v>9</v>
      </c>
      <c r="M1" s="6" t="s">
        <v>10</v>
      </c>
      <c r="N1" s="2" t="s">
        <v>11</v>
      </c>
      <c r="O1" s="2" t="s">
        <v>12</v>
      </c>
      <c r="P1" s="2" t="s">
        <v>13</v>
      </c>
      <c r="Q1" s="4" t="s">
        <v>14</v>
      </c>
      <c r="R1" s="2" t="s">
        <v>15</v>
      </c>
      <c r="S1" s="2" t="s">
        <v>16</v>
      </c>
    </row>
    <row r="2" spans="3:19" x14ac:dyDescent="0.35">
      <c r="C2" s="7"/>
      <c r="D2" s="8"/>
      <c r="E2" s="9"/>
      <c r="F2" s="10"/>
      <c r="G2" s="7"/>
      <c r="H2" s="7"/>
      <c r="I2" s="11"/>
      <c r="J2" s="10"/>
      <c r="K2" s="12"/>
      <c r="L2" s="13"/>
      <c r="M2" s="14"/>
      <c r="N2" s="15"/>
      <c r="O2" s="15"/>
      <c r="P2" s="15"/>
      <c r="Q2" s="16"/>
      <c r="R2" s="10"/>
      <c r="S2" s="10"/>
    </row>
    <row r="3" spans="3:19" x14ac:dyDescent="0.35">
      <c r="C3" s="17">
        <v>0</v>
      </c>
      <c r="D3" s="18">
        <v>45853</v>
      </c>
      <c r="E3" s="19"/>
      <c r="F3" s="20"/>
      <c r="G3" s="17"/>
      <c r="H3" s="17"/>
      <c r="I3" s="21"/>
      <c r="J3" s="20"/>
      <c r="K3" s="22"/>
      <c r="L3" s="23"/>
      <c r="M3" s="24"/>
      <c r="N3" s="25"/>
      <c r="O3" s="25"/>
      <c r="P3" s="25"/>
      <c r="Q3" s="26"/>
      <c r="R3" s="20"/>
      <c r="S3" s="20">
        <v>1000</v>
      </c>
    </row>
    <row r="4" spans="3:19" x14ac:dyDescent="0.35">
      <c r="C4" s="17">
        <f t="shared" ref="C4:C67" si="0">IF(E3="Aniversário", C3+1, C3)</f>
        <v>0</v>
      </c>
      <c r="D4" s="18">
        <f>WORKDAY(D3, 1, [1]Feriado!A:A)</f>
        <v>45854</v>
      </c>
      <c r="E4" s="19"/>
      <c r="F4" s="20"/>
      <c r="G4" s="17"/>
      <c r="H4" s="17"/>
      <c r="I4" s="21"/>
      <c r="J4" s="20"/>
      <c r="K4" s="22"/>
      <c r="L4" s="23"/>
      <c r="M4" s="24"/>
      <c r="N4" s="25"/>
      <c r="O4" s="25"/>
      <c r="P4" s="25"/>
      <c r="Q4" s="26"/>
      <c r="R4" s="20"/>
      <c r="S4" s="20">
        <v>1000</v>
      </c>
    </row>
    <row r="5" spans="3:19" x14ac:dyDescent="0.35">
      <c r="C5" s="17">
        <f t="shared" si="0"/>
        <v>0</v>
      </c>
      <c r="D5" s="18">
        <f>WORKDAY(D4, 1, [1]Feriado!A:A)</f>
        <v>45855</v>
      </c>
      <c r="E5" s="19"/>
      <c r="F5" s="20"/>
      <c r="G5" s="17"/>
      <c r="H5" s="17"/>
      <c r="I5" s="21"/>
      <c r="J5" s="20"/>
      <c r="K5" s="22"/>
      <c r="L5" s="23"/>
      <c r="M5" s="24"/>
      <c r="N5" s="25"/>
      <c r="O5" s="25"/>
      <c r="P5" s="25"/>
      <c r="Q5" s="26"/>
      <c r="R5" s="20"/>
      <c r="S5" s="20">
        <v>1000</v>
      </c>
    </row>
    <row r="6" spans="3:19" x14ac:dyDescent="0.35">
      <c r="C6" s="17">
        <f t="shared" si="0"/>
        <v>0</v>
      </c>
      <c r="D6" s="18">
        <f>WORKDAY(D5, 1, [1]Feriado!A:A)</f>
        <v>45856</v>
      </c>
      <c r="E6" s="19"/>
      <c r="F6" s="20"/>
      <c r="G6" s="17"/>
      <c r="H6" s="17"/>
      <c r="I6" s="21"/>
      <c r="J6" s="20"/>
      <c r="K6" s="22"/>
      <c r="L6" s="23"/>
      <c r="M6" s="24"/>
      <c r="N6" s="25"/>
      <c r="O6" s="25"/>
      <c r="P6" s="25"/>
      <c r="Q6" s="26"/>
      <c r="R6" s="20"/>
      <c r="S6" s="20">
        <v>1000</v>
      </c>
    </row>
    <row r="7" spans="3:19" x14ac:dyDescent="0.35">
      <c r="C7" s="17">
        <f t="shared" si="0"/>
        <v>0</v>
      </c>
      <c r="D7" s="18">
        <f>WORKDAY(D6, 1, [1]Feriado!A:A)</f>
        <v>45859</v>
      </c>
      <c r="E7" s="19"/>
      <c r="F7" s="20"/>
      <c r="G7" s="17"/>
      <c r="H7" s="17"/>
      <c r="I7" s="21"/>
      <c r="J7" s="20"/>
      <c r="K7" s="22"/>
      <c r="L7" s="23"/>
      <c r="M7" s="24"/>
      <c r="N7" s="25"/>
      <c r="O7" s="25"/>
      <c r="P7" s="25"/>
      <c r="Q7" s="26"/>
      <c r="R7" s="20"/>
      <c r="S7" s="20">
        <v>1000</v>
      </c>
    </row>
    <row r="8" spans="3:19" x14ac:dyDescent="0.35">
      <c r="C8" s="17">
        <f t="shared" si="0"/>
        <v>0</v>
      </c>
      <c r="D8" s="18">
        <f>WORKDAY(D7, 1, [1]Feriado!A:A)</f>
        <v>45860</v>
      </c>
      <c r="E8" s="19"/>
      <c r="F8" s="20"/>
      <c r="G8" s="17"/>
      <c r="H8" s="17"/>
      <c r="I8" s="21"/>
      <c r="J8" s="20"/>
      <c r="K8" s="22"/>
      <c r="L8" s="23"/>
      <c r="M8" s="24"/>
      <c r="N8" s="25"/>
      <c r="O8" s="25"/>
      <c r="P8" s="25"/>
      <c r="Q8" s="26"/>
      <c r="R8" s="20"/>
      <c r="S8" s="20">
        <v>1000</v>
      </c>
    </row>
    <row r="9" spans="3:19" x14ac:dyDescent="0.35">
      <c r="C9" s="17">
        <f t="shared" si="0"/>
        <v>0</v>
      </c>
      <c r="D9" s="18">
        <f>WORKDAY(D8, 1, [1]Feriado!A:A)</f>
        <v>45861</v>
      </c>
      <c r="E9" s="19"/>
      <c r="F9" s="20"/>
      <c r="G9" s="17"/>
      <c r="H9" s="17"/>
      <c r="I9" s="21"/>
      <c r="J9" s="20"/>
      <c r="K9" s="22"/>
      <c r="L9" s="23"/>
      <c r="M9" s="24"/>
      <c r="N9" s="25"/>
      <c r="O9" s="25"/>
      <c r="P9" s="25"/>
      <c r="Q9" s="26"/>
      <c r="R9" s="20"/>
      <c r="S9" s="20">
        <v>1000</v>
      </c>
    </row>
    <row r="10" spans="3:19" x14ac:dyDescent="0.35">
      <c r="C10" s="17">
        <f t="shared" si="0"/>
        <v>0</v>
      </c>
      <c r="D10" s="18">
        <f>WORKDAY(D9, 1, [1]Feriado!A:A)</f>
        <v>45862</v>
      </c>
      <c r="E10" s="19"/>
      <c r="F10" s="20"/>
      <c r="G10" s="17"/>
      <c r="H10" s="17"/>
      <c r="I10" s="21"/>
      <c r="J10" s="20"/>
      <c r="K10" s="22"/>
      <c r="L10" s="23"/>
      <c r="M10" s="24"/>
      <c r="N10" s="25"/>
      <c r="O10" s="25"/>
      <c r="P10" s="25"/>
      <c r="Q10" s="26"/>
      <c r="R10" s="20"/>
      <c r="S10" s="20">
        <v>1000</v>
      </c>
    </row>
    <row r="11" spans="3:19" x14ac:dyDescent="0.35">
      <c r="C11" s="17">
        <f t="shared" si="0"/>
        <v>0</v>
      </c>
      <c r="D11" s="18">
        <f>WORKDAY(D10, 1, [1]Feriado!A:A)</f>
        <v>45863</v>
      </c>
      <c r="E11" s="19"/>
      <c r="F11" s="20"/>
      <c r="G11" s="17"/>
      <c r="H11" s="17"/>
      <c r="I11" s="21"/>
      <c r="J11" s="20"/>
      <c r="K11" s="22"/>
      <c r="L11" s="23"/>
      <c r="M11" s="24"/>
      <c r="N11" s="25"/>
      <c r="O11" s="25"/>
      <c r="P11" s="25"/>
      <c r="Q11" s="26"/>
      <c r="R11" s="20"/>
      <c r="S11" s="20">
        <v>1000</v>
      </c>
    </row>
    <row r="12" spans="3:19" x14ac:dyDescent="0.35">
      <c r="C12" s="17">
        <f t="shared" si="0"/>
        <v>0</v>
      </c>
      <c r="D12" s="18">
        <f>WORKDAY(D11, 1, [1]Feriado!A:A)</f>
        <v>45866</v>
      </c>
      <c r="E12" s="19"/>
      <c r="F12" s="20"/>
      <c r="G12" s="17"/>
      <c r="H12" s="17"/>
      <c r="I12" s="21"/>
      <c r="J12" s="20"/>
      <c r="K12" s="22"/>
      <c r="L12" s="23"/>
      <c r="M12" s="24"/>
      <c r="N12" s="25"/>
      <c r="O12" s="25"/>
      <c r="P12" s="25"/>
      <c r="Q12" s="26"/>
      <c r="R12" s="20"/>
      <c r="S12" s="20">
        <v>1000</v>
      </c>
    </row>
    <row r="13" spans="3:19" x14ac:dyDescent="0.35">
      <c r="C13" s="17">
        <f t="shared" si="0"/>
        <v>0</v>
      </c>
      <c r="D13" s="18">
        <f>WORKDAY(D12, 1, [1]Feriado!A:A)</f>
        <v>45867</v>
      </c>
      <c r="E13" s="19"/>
      <c r="F13" s="20"/>
      <c r="G13" s="17"/>
      <c r="H13" s="17"/>
      <c r="I13" s="21"/>
      <c r="J13" s="20"/>
      <c r="K13" s="22"/>
      <c r="L13" s="23"/>
      <c r="M13" s="24"/>
      <c r="N13" s="25"/>
      <c r="O13" s="25"/>
      <c r="P13" s="25"/>
      <c r="Q13" s="26"/>
      <c r="R13" s="20"/>
      <c r="S13" s="20">
        <v>1000</v>
      </c>
    </row>
    <row r="14" spans="3:19" x14ac:dyDescent="0.35">
      <c r="C14" s="17">
        <f t="shared" si="0"/>
        <v>0</v>
      </c>
      <c r="D14" s="18">
        <f>WORKDAY(D13, 1, [1]Feriado!A:A)</f>
        <v>45868</v>
      </c>
      <c r="E14" s="19"/>
      <c r="F14" s="20"/>
      <c r="G14" s="17"/>
      <c r="H14" s="17"/>
      <c r="I14" s="21"/>
      <c r="J14" s="20"/>
      <c r="K14" s="22"/>
      <c r="L14" s="23"/>
      <c r="M14" s="24"/>
      <c r="N14" s="25"/>
      <c r="O14" s="25"/>
      <c r="P14" s="25"/>
      <c r="Q14" s="26"/>
      <c r="R14" s="20"/>
      <c r="S14" s="20">
        <v>1000</v>
      </c>
    </row>
    <row r="15" spans="3:19" x14ac:dyDescent="0.35">
      <c r="C15" s="17">
        <f t="shared" si="0"/>
        <v>0</v>
      </c>
      <c r="D15" s="18">
        <f>WORKDAY(D14, 1, [1]Feriado!A:A)</f>
        <v>45869</v>
      </c>
      <c r="E15" s="19"/>
      <c r="F15" s="20"/>
      <c r="G15" s="17"/>
      <c r="H15" s="17"/>
      <c r="I15" s="21"/>
      <c r="J15" s="20"/>
      <c r="K15" s="22"/>
      <c r="L15" s="23"/>
      <c r="M15" s="24"/>
      <c r="N15" s="25"/>
      <c r="O15" s="25"/>
      <c r="P15" s="25"/>
      <c r="Q15" s="26"/>
      <c r="R15" s="20"/>
      <c r="S15" s="20">
        <v>1000</v>
      </c>
    </row>
    <row r="16" spans="3:19" x14ac:dyDescent="0.35">
      <c r="C16" s="17">
        <f t="shared" si="0"/>
        <v>0</v>
      </c>
      <c r="D16" s="18">
        <f>WORKDAY(D15, 1, [1]Feriado!A:A)</f>
        <v>45870</v>
      </c>
      <c r="E16" s="19"/>
      <c r="F16" s="20"/>
      <c r="G16" s="17"/>
      <c r="H16" s="17"/>
      <c r="I16" s="21"/>
      <c r="J16" s="20"/>
      <c r="K16" s="22"/>
      <c r="L16" s="23"/>
      <c r="M16" s="24"/>
      <c r="N16" s="25"/>
      <c r="O16" s="25"/>
      <c r="P16" s="25"/>
      <c r="Q16" s="26"/>
      <c r="R16" s="20"/>
      <c r="S16" s="20">
        <v>1000</v>
      </c>
    </row>
    <row r="17" spans="3:19" x14ac:dyDescent="0.35">
      <c r="C17" s="17">
        <f t="shared" si="0"/>
        <v>0</v>
      </c>
      <c r="D17" s="18">
        <f>WORKDAY(D16, 1, [1]Feriado!A:A)</f>
        <v>45873</v>
      </c>
      <c r="E17" s="19"/>
      <c r="F17" s="20"/>
      <c r="G17" s="17"/>
      <c r="H17" s="17"/>
      <c r="I17" s="21"/>
      <c r="J17" s="20"/>
      <c r="K17" s="22"/>
      <c r="L17" s="23"/>
      <c r="M17" s="24"/>
      <c r="N17" s="25"/>
      <c r="O17" s="25"/>
      <c r="P17" s="25"/>
      <c r="Q17" s="26"/>
      <c r="R17" s="20"/>
      <c r="S17" s="20">
        <v>1000</v>
      </c>
    </row>
    <row r="18" spans="3:19" x14ac:dyDescent="0.35">
      <c r="C18" s="17">
        <f t="shared" si="0"/>
        <v>0</v>
      </c>
      <c r="D18" s="18">
        <f>WORKDAY(D17, 1, [1]Feriado!A:A)</f>
        <v>45874</v>
      </c>
      <c r="E18" s="19"/>
      <c r="F18" s="20"/>
      <c r="G18" s="17"/>
      <c r="H18" s="17"/>
      <c r="I18" s="21"/>
      <c r="J18" s="20"/>
      <c r="K18" s="22"/>
      <c r="L18" s="23"/>
      <c r="M18" s="24"/>
      <c r="N18" s="25"/>
      <c r="O18" s="25"/>
      <c r="P18" s="25"/>
      <c r="Q18" s="26"/>
      <c r="R18" s="20"/>
      <c r="S18" s="20">
        <v>1000</v>
      </c>
    </row>
    <row r="19" spans="3:19" x14ac:dyDescent="0.35">
      <c r="C19" s="17">
        <f t="shared" si="0"/>
        <v>0</v>
      </c>
      <c r="D19" s="18">
        <f>WORKDAY(D18, 1, [1]Feriado!A:A)</f>
        <v>45875</v>
      </c>
      <c r="E19" s="19"/>
      <c r="F19" s="20"/>
      <c r="G19" s="17"/>
      <c r="H19" s="17"/>
      <c r="I19" s="21"/>
      <c r="J19" s="20"/>
      <c r="K19" s="22"/>
      <c r="L19" s="23"/>
      <c r="M19" s="24"/>
      <c r="N19" s="25"/>
      <c r="O19" s="25"/>
      <c r="P19" s="25"/>
      <c r="Q19" s="26"/>
      <c r="R19" s="20"/>
      <c r="S19" s="20">
        <v>1000</v>
      </c>
    </row>
    <row r="20" spans="3:19" x14ac:dyDescent="0.35">
      <c r="C20" s="17">
        <f t="shared" si="0"/>
        <v>0</v>
      </c>
      <c r="D20" s="18">
        <f>WORKDAY(D19, 1, [1]Feriado!A:A)</f>
        <v>45876</v>
      </c>
      <c r="E20" s="19"/>
      <c r="F20" s="20"/>
      <c r="G20" s="17"/>
      <c r="H20" s="17"/>
      <c r="I20" s="21"/>
      <c r="J20" s="20"/>
      <c r="K20" s="22"/>
      <c r="L20" s="23"/>
      <c r="M20" s="24"/>
      <c r="N20" s="25"/>
      <c r="O20" s="25"/>
      <c r="P20" s="25"/>
      <c r="Q20" s="26"/>
      <c r="R20" s="20"/>
      <c r="S20" s="20">
        <v>1000</v>
      </c>
    </row>
    <row r="21" spans="3:19" x14ac:dyDescent="0.35">
      <c r="C21" s="17">
        <f t="shared" si="0"/>
        <v>0</v>
      </c>
      <c r="D21" s="18">
        <f>WORKDAY(D20, 1, [1]Feriado!A:A)</f>
        <v>45877</v>
      </c>
      <c r="E21" s="19"/>
      <c r="F21" s="20"/>
      <c r="G21" s="17"/>
      <c r="H21" s="17"/>
      <c r="I21" s="21"/>
      <c r="J21" s="20"/>
      <c r="K21" s="22"/>
      <c r="L21" s="23"/>
      <c r="M21" s="24"/>
      <c r="N21" s="25"/>
      <c r="O21" s="25"/>
      <c r="P21" s="25"/>
      <c r="Q21" s="26"/>
      <c r="R21" s="20"/>
      <c r="S21" s="20">
        <v>1000</v>
      </c>
    </row>
    <row r="22" spans="3:19" x14ac:dyDescent="0.35">
      <c r="C22" s="17">
        <f t="shared" si="0"/>
        <v>0</v>
      </c>
      <c r="D22" s="18">
        <f>WORKDAY(D21, 1, [1]Feriado!A:A)</f>
        <v>45880</v>
      </c>
      <c r="E22" s="19"/>
      <c r="F22" s="20"/>
      <c r="G22" s="17"/>
      <c r="H22" s="17"/>
      <c r="I22" s="21"/>
      <c r="J22" s="20"/>
      <c r="K22" s="22"/>
      <c r="L22" s="23"/>
      <c r="M22" s="24"/>
      <c r="N22" s="25"/>
      <c r="O22" s="25"/>
      <c r="P22" s="25"/>
      <c r="Q22" s="26"/>
      <c r="R22" s="20"/>
      <c r="S22" s="20">
        <v>1000</v>
      </c>
    </row>
    <row r="23" spans="3:19" x14ac:dyDescent="0.35">
      <c r="C23" s="17">
        <f t="shared" si="0"/>
        <v>0</v>
      </c>
      <c r="D23" s="18">
        <f>WORKDAY(D22, 1, [1]Feriado!A:A)</f>
        <v>45881</v>
      </c>
      <c r="E23" s="19"/>
      <c r="F23" s="20"/>
      <c r="G23" s="17"/>
      <c r="H23" s="17"/>
      <c r="I23" s="21"/>
      <c r="J23" s="20"/>
      <c r="K23" s="22"/>
      <c r="L23" s="23"/>
      <c r="M23" s="24"/>
      <c r="N23" s="25"/>
      <c r="O23" s="25"/>
      <c r="P23" s="25"/>
      <c r="Q23" s="26"/>
      <c r="R23" s="20"/>
      <c r="S23" s="20">
        <v>1000</v>
      </c>
    </row>
    <row r="24" spans="3:19" x14ac:dyDescent="0.35">
      <c r="C24" s="17">
        <f t="shared" si="0"/>
        <v>0</v>
      </c>
      <c r="D24" s="18">
        <f>WORKDAY(D23, 1, [1]Feriado!A:A)</f>
        <v>45882</v>
      </c>
      <c r="E24" s="19"/>
      <c r="F24" s="20"/>
      <c r="G24" s="17"/>
      <c r="H24" s="17"/>
      <c r="I24" s="21"/>
      <c r="J24" s="20"/>
      <c r="K24" s="22"/>
      <c r="L24" s="23"/>
      <c r="M24" s="24"/>
      <c r="N24" s="25"/>
      <c r="O24" s="25"/>
      <c r="P24" s="25"/>
      <c r="Q24" s="26"/>
      <c r="R24" s="20"/>
      <c r="S24" s="20">
        <v>1000</v>
      </c>
    </row>
    <row r="25" spans="3:19" x14ac:dyDescent="0.35">
      <c r="C25" s="27">
        <f t="shared" si="0"/>
        <v>0</v>
      </c>
      <c r="D25" s="28">
        <v>45883</v>
      </c>
      <c r="E25" s="29" t="str">
        <f>IF(ISERROR(VLOOKUP(D25,[1]Fluxo!E:E,1,FALSE)),"","Aniversário")</f>
        <v/>
      </c>
      <c r="F25" s="30">
        <v>1000</v>
      </c>
      <c r="G25" s="27"/>
      <c r="H25" s="27"/>
      <c r="I25" s="31"/>
      <c r="J25" s="32"/>
      <c r="K25" s="33"/>
      <c r="L25" s="34"/>
      <c r="M25" s="35"/>
      <c r="N25" s="36"/>
      <c r="O25" s="36"/>
      <c r="P25" s="36"/>
      <c r="Q25" s="37"/>
      <c r="R25" s="32"/>
      <c r="S25" s="32">
        <v>1000</v>
      </c>
    </row>
    <row r="26" spans="3:19" x14ac:dyDescent="0.35">
      <c r="C26" s="7">
        <f t="shared" si="0"/>
        <v>0</v>
      </c>
      <c r="D26" s="8">
        <f>WORKDAY(D25, 1, [1]Feriado!A:A)</f>
        <v>45884</v>
      </c>
      <c r="E26" s="38" t="str">
        <f>IF(ISERROR(VLOOKUP(D26,[1]Fluxo!E:E,1,FALSE)),"","Aniversário")</f>
        <v>Aniversário</v>
      </c>
      <c r="F26" s="39">
        <f>IF(E25="Aniversário", TRUNC(K25-R25,8), F25)</f>
        <v>1000</v>
      </c>
      <c r="G26" s="7">
        <f>VLOOKUP(C26, [1]Fluxo!$B:$G,6,0)</f>
        <v>23</v>
      </c>
      <c r="H26" s="7">
        <f t="shared" ref="H26:H69" si="1">IF(E25="Aniversário",1,H25+1)</f>
        <v>1</v>
      </c>
      <c r="I26" s="40">
        <v>0.25994909999999999</v>
      </c>
      <c r="J26" s="10">
        <f t="shared" ref="J26:J69" si="2">TRUNC((1+I26%)^(H26/G26), 8)</f>
        <v>1.0001128800000001</v>
      </c>
      <c r="K26" s="41">
        <v>1000.11288</v>
      </c>
      <c r="L26" s="42">
        <v>12.043799999999999</v>
      </c>
      <c r="M26">
        <v>1</v>
      </c>
      <c r="N26" s="15">
        <f>ROUND((1+L26%)^(M26/252),9)</f>
        <v>1.00045137</v>
      </c>
      <c r="O26" s="15">
        <f>TRUNC((N26-1)*K26, 8)</f>
        <v>0.45142094999999999</v>
      </c>
      <c r="P26" s="15">
        <f>IFERROR(IF(VLOOKUP(D26, [1]Fluxo!F:I,4,0)="Sim",[1]Cálculo!O26, 0), 0)</f>
        <v>0</v>
      </c>
      <c r="Q26" s="43">
        <f>IFERROR(VLOOKUP(D26, [1]Fluxo!$F:$J,5,0), 0)*100</f>
        <v>0</v>
      </c>
      <c r="R26" s="10">
        <f t="shared" ref="R26:R69" si="3">Q26%*K26</f>
        <v>0</v>
      </c>
      <c r="S26" s="10">
        <f>K26+O26-P26-R26</f>
        <v>1000.5643009500001</v>
      </c>
    </row>
    <row r="27" spans="3:19" x14ac:dyDescent="0.35">
      <c r="C27" s="7">
        <f t="shared" si="0"/>
        <v>1</v>
      </c>
      <c r="D27" s="8">
        <f>WORKDAY(D26, 1, [1]Feriado!A:A)</f>
        <v>45887</v>
      </c>
      <c r="E27" s="38" t="str">
        <f>IF(ISERROR(VLOOKUP(D27,[1]Fluxo!E:E,1,FALSE)),"","Aniversário")</f>
        <v/>
      </c>
      <c r="F27" s="39">
        <f t="shared" ref="F27:F69" si="4">IF(E26="Aniversário", TRUNC(K26-R26,8), F26)</f>
        <v>1000.11288</v>
      </c>
      <c r="G27" s="7">
        <f>VLOOKUP(C27, [1]Fluxo!$B:$G,6,0)</f>
        <v>21</v>
      </c>
      <c r="H27" s="7">
        <f t="shared" si="1"/>
        <v>1</v>
      </c>
      <c r="I27" s="40">
        <v>-0.12</v>
      </c>
      <c r="J27" s="10">
        <f t="shared" si="2"/>
        <v>0.99994282000000001</v>
      </c>
      <c r="K27" s="41">
        <v>1000.0556935455199</v>
      </c>
      <c r="L27" s="42">
        <v>12.043799999999999</v>
      </c>
      <c r="M27">
        <f t="shared" ref="M27:M69" si="5">IF(P26&lt;&gt;0, 1,M26+1)</f>
        <v>2</v>
      </c>
      <c r="N27" s="15">
        <f t="shared" ref="N27:N69" si="6">ROUND((1+L27%)^(M27/252),9)</f>
        <v>1.000902945</v>
      </c>
      <c r="O27" s="15">
        <f t="shared" ref="O27:O69" si="7">TRUNC((N27-1)*K27, 8)</f>
        <v>0.90299527999999996</v>
      </c>
      <c r="P27" s="15">
        <f>IFERROR(IF(VLOOKUP(D27, [1]Fluxo!F:I,4,0)="Sim",[1]Cálculo!O27, 0), 0)</f>
        <v>0</v>
      </c>
      <c r="Q27" s="43">
        <f>IFERROR(VLOOKUP(D27, [1]Fluxo!$F:$J,5,0), 0)*100</f>
        <v>0</v>
      </c>
      <c r="R27" s="10">
        <f t="shared" si="3"/>
        <v>0</v>
      </c>
      <c r="S27" s="10">
        <f t="shared" ref="S27:S69" si="8">K27+O27-P27-R27</f>
        <v>1000.95868882552</v>
      </c>
    </row>
    <row r="28" spans="3:19" x14ac:dyDescent="0.35">
      <c r="C28" s="7">
        <f t="shared" si="0"/>
        <v>1</v>
      </c>
      <c r="D28" s="8">
        <f>WORKDAY(D27, 1, [1]Feriado!A:A)</f>
        <v>45888</v>
      </c>
      <c r="E28" s="38" t="str">
        <f>IF(ISERROR(VLOOKUP(D28,[1]Fluxo!E:E,1,FALSE)),"","Aniversário")</f>
        <v/>
      </c>
      <c r="F28" s="39">
        <f t="shared" si="4"/>
        <v>1000.11288</v>
      </c>
      <c r="G28" s="7">
        <f>VLOOKUP(C28, [1]Fluxo!$B:$G,6,0)</f>
        <v>21</v>
      </c>
      <c r="H28" s="7">
        <f t="shared" si="1"/>
        <v>2</v>
      </c>
      <c r="I28" s="40">
        <v>-0.12</v>
      </c>
      <c r="J28" s="10">
        <f t="shared" si="2"/>
        <v>0.99988564999999996</v>
      </c>
      <c r="K28" s="41">
        <v>999.99851709217205</v>
      </c>
      <c r="L28" s="42">
        <v>12.043799999999999</v>
      </c>
      <c r="M28">
        <f t="shared" si="5"/>
        <v>3</v>
      </c>
      <c r="N28" s="15">
        <f t="shared" si="6"/>
        <v>1.0013547229999999</v>
      </c>
      <c r="O28" s="15">
        <f t="shared" si="7"/>
        <v>1.3547209899999999</v>
      </c>
      <c r="P28" s="15">
        <f>IFERROR(IF(VLOOKUP(D28, [1]Fluxo!F:I,4,0)="Sim",[1]Cálculo!O28, 0), 0)</f>
        <v>0</v>
      </c>
      <c r="Q28" s="43">
        <f>IFERROR(VLOOKUP(D28, [1]Fluxo!$F:$J,5,0), 0)*100</f>
        <v>0</v>
      </c>
      <c r="R28" s="10">
        <f t="shared" si="3"/>
        <v>0</v>
      </c>
      <c r="S28" s="10">
        <f t="shared" si="8"/>
        <v>1001.3532380821721</v>
      </c>
    </row>
    <row r="29" spans="3:19" x14ac:dyDescent="0.35">
      <c r="C29" s="7">
        <f t="shared" si="0"/>
        <v>1</v>
      </c>
      <c r="D29" s="8">
        <f>WORKDAY(D28, 1, [1]Feriado!A:A)</f>
        <v>45889</v>
      </c>
      <c r="E29" s="38" t="str">
        <f>IF(ISERROR(VLOOKUP(D29,[1]Fluxo!E:E,1,FALSE)),"","Aniversário")</f>
        <v/>
      </c>
      <c r="F29" s="39">
        <f t="shared" si="4"/>
        <v>1000.11288</v>
      </c>
      <c r="G29" s="7">
        <f>VLOOKUP(C29, [1]Fluxo!$B:$G,6,0)</f>
        <v>21</v>
      </c>
      <c r="H29" s="7">
        <f t="shared" si="1"/>
        <v>3</v>
      </c>
      <c r="I29" s="40">
        <v>-0.12</v>
      </c>
      <c r="J29" s="10">
        <f t="shared" si="2"/>
        <v>0.99982848000000002</v>
      </c>
      <c r="K29" s="41">
        <v>999.941340638822</v>
      </c>
      <c r="L29" s="42">
        <v>12.043799999999999</v>
      </c>
      <c r="M29">
        <f t="shared" si="5"/>
        <v>4</v>
      </c>
      <c r="N29" s="15">
        <f t="shared" si="6"/>
        <v>1.001806704</v>
      </c>
      <c r="O29" s="15">
        <f t="shared" si="7"/>
        <v>1.8065980100000001</v>
      </c>
      <c r="P29" s="15">
        <f>IFERROR(IF(VLOOKUP(D29, [1]Fluxo!F:I,4,0)="Sim",[1]Cálculo!O29, 0), 0)</f>
        <v>0</v>
      </c>
      <c r="Q29" s="43">
        <f>IFERROR(VLOOKUP(D29, [1]Fluxo!$F:$J,5,0), 0)*100</f>
        <v>0</v>
      </c>
      <c r="R29" s="10">
        <f t="shared" si="3"/>
        <v>0</v>
      </c>
      <c r="S29" s="10">
        <f t="shared" si="8"/>
        <v>1001.747938648822</v>
      </c>
    </row>
    <row r="30" spans="3:19" x14ac:dyDescent="0.35">
      <c r="C30" s="7">
        <f t="shared" si="0"/>
        <v>1</v>
      </c>
      <c r="D30" s="8">
        <f>WORKDAY(D29, 1, [1]Feriado!A:A)</f>
        <v>45890</v>
      </c>
      <c r="E30" s="38" t="str">
        <f>IF(ISERROR(VLOOKUP(D30,[1]Fluxo!E:E,1,FALSE)),"","Aniversário")</f>
        <v/>
      </c>
      <c r="F30" s="39">
        <f t="shared" si="4"/>
        <v>1000.11288</v>
      </c>
      <c r="G30" s="7">
        <f>VLOOKUP(C30, [1]Fluxo!$B:$G,6,0)</f>
        <v>21</v>
      </c>
      <c r="H30" s="7">
        <f t="shared" si="1"/>
        <v>4</v>
      </c>
      <c r="I30" s="40">
        <v>-0.12</v>
      </c>
      <c r="J30" s="10">
        <f t="shared" si="2"/>
        <v>0.99977130999999997</v>
      </c>
      <c r="K30" s="41">
        <v>999.88416418547297</v>
      </c>
      <c r="L30" s="42">
        <v>12.043799999999999</v>
      </c>
      <c r="M30">
        <f t="shared" si="5"/>
        <v>5</v>
      </c>
      <c r="N30" s="15">
        <f t="shared" si="6"/>
        <v>1.00225889</v>
      </c>
      <c r="O30" s="15">
        <f t="shared" si="7"/>
        <v>2.2586283300000001</v>
      </c>
      <c r="P30" s="15">
        <f>IFERROR(IF(VLOOKUP(D30, [1]Fluxo!F:I,4,0)="Sim",[1]Cálculo!O30, 0), 0)</f>
        <v>0</v>
      </c>
      <c r="Q30" s="43">
        <f>IFERROR(VLOOKUP(D30, [1]Fluxo!$F:$J,5,0), 0)*100</f>
        <v>0</v>
      </c>
      <c r="R30" s="10">
        <f t="shared" si="3"/>
        <v>0</v>
      </c>
      <c r="S30" s="10">
        <f t="shared" si="8"/>
        <v>1002.1427925154729</v>
      </c>
    </row>
    <row r="31" spans="3:19" x14ac:dyDescent="0.35">
      <c r="C31" s="7">
        <f t="shared" si="0"/>
        <v>1</v>
      </c>
      <c r="D31" s="8">
        <f>WORKDAY(D30, 1, [1]Feriado!A:A)</f>
        <v>45891</v>
      </c>
      <c r="E31" s="38" t="str">
        <f>IF(ISERROR(VLOOKUP(D31,[1]Fluxo!E:E,1,FALSE)),"","Aniversário")</f>
        <v/>
      </c>
      <c r="F31" s="39">
        <f t="shared" si="4"/>
        <v>1000.11288</v>
      </c>
      <c r="G31" s="7">
        <f>VLOOKUP(C31, [1]Fluxo!$B:$G,6,0)</f>
        <v>21</v>
      </c>
      <c r="H31" s="7">
        <f>IF(E30="Aniversário",1,H30+1)</f>
        <v>5</v>
      </c>
      <c r="I31" s="40">
        <v>-0.12</v>
      </c>
      <c r="J31" s="10">
        <f t="shared" si="2"/>
        <v>0.99971414999999997</v>
      </c>
      <c r="K31" s="41">
        <v>999.82699773325203</v>
      </c>
      <c r="L31" s="42">
        <v>12.043799999999999</v>
      </c>
      <c r="M31">
        <f t="shared" si="5"/>
        <v>6</v>
      </c>
      <c r="N31" s="15">
        <f t="shared" si="6"/>
        <v>1.00271128</v>
      </c>
      <c r="O31" s="15">
        <f t="shared" si="7"/>
        <v>2.71081094</v>
      </c>
      <c r="P31" s="15">
        <f>IFERROR(IF(VLOOKUP(D31, [1]Fluxo!F:I,4,0)="Sim",[1]Cálculo!O31, 0), 0)</f>
        <v>0</v>
      </c>
      <c r="Q31" s="43">
        <f>IFERROR(VLOOKUP(D31, [1]Fluxo!$F:$J,5,0), 0)*100</f>
        <v>0</v>
      </c>
      <c r="R31" s="10">
        <f t="shared" si="3"/>
        <v>0</v>
      </c>
      <c r="S31" s="10">
        <f t="shared" si="8"/>
        <v>1002.537808673252</v>
      </c>
    </row>
    <row r="32" spans="3:19" x14ac:dyDescent="0.35">
      <c r="C32" s="7">
        <f t="shared" si="0"/>
        <v>1</v>
      </c>
      <c r="D32" s="8">
        <f>WORKDAY(D31, 1, [1]Feriado!A:A)</f>
        <v>45894</v>
      </c>
      <c r="E32" s="38" t="str">
        <f>IF(ISERROR(VLOOKUP(D32,[1]Fluxo!E:E,1,FALSE)),"","Aniversário")</f>
        <v/>
      </c>
      <c r="F32" s="39">
        <f t="shared" si="4"/>
        <v>1000.11288</v>
      </c>
      <c r="G32" s="7">
        <f>VLOOKUP(C32, [1]Fluxo!$B:$G,6,0)</f>
        <v>21</v>
      </c>
      <c r="H32" s="7">
        <f>IF(E31="Aniversário",1,H31+1)</f>
        <v>6</v>
      </c>
      <c r="I32" s="40">
        <v>-0.12</v>
      </c>
      <c r="J32" s="10">
        <f t="shared" si="2"/>
        <v>0.99965698999999997</v>
      </c>
      <c r="K32" s="41">
        <v>999.76983128103097</v>
      </c>
      <c r="L32" s="42">
        <v>12.043799999999999</v>
      </c>
      <c r="M32">
        <f t="shared" si="5"/>
        <v>7</v>
      </c>
      <c r="N32" s="15">
        <f t="shared" si="6"/>
        <v>1.003163875</v>
      </c>
      <c r="O32" s="15">
        <f t="shared" si="7"/>
        <v>3.16314677</v>
      </c>
      <c r="P32" s="15">
        <f>IFERROR(IF(VLOOKUP(D32, [1]Fluxo!F:I,4,0)="Sim",[1]Cálculo!O32, 0), 0)</f>
        <v>0</v>
      </c>
      <c r="Q32" s="43">
        <f>IFERROR(VLOOKUP(D32, [1]Fluxo!$F:$J,5,0), 0)*100</f>
        <v>0</v>
      </c>
      <c r="R32" s="10">
        <f t="shared" si="3"/>
        <v>0</v>
      </c>
      <c r="S32" s="10">
        <f t="shared" si="8"/>
        <v>1002.932978051031</v>
      </c>
    </row>
    <row r="33" spans="3:19" x14ac:dyDescent="0.35">
      <c r="C33" s="7">
        <f t="shared" si="0"/>
        <v>1</v>
      </c>
      <c r="D33" s="8">
        <f>WORKDAY(D32, 1, [1]Feriado!A:A)</f>
        <v>45895</v>
      </c>
      <c r="E33" s="38" t="str">
        <f>IF(ISERROR(VLOOKUP(D33,[1]Fluxo!E:E,1,FALSE)),"","Aniversário")</f>
        <v/>
      </c>
      <c r="F33" s="39">
        <f t="shared" si="4"/>
        <v>1000.11288</v>
      </c>
      <c r="G33" s="7">
        <f>VLOOKUP(C33, [1]Fluxo!$B:$G,6,0)</f>
        <v>21</v>
      </c>
      <c r="H33" s="7">
        <f t="shared" si="1"/>
        <v>7</v>
      </c>
      <c r="I33" s="40">
        <v>-0.12</v>
      </c>
      <c r="J33" s="10">
        <f t="shared" si="2"/>
        <v>0.99959982999999997</v>
      </c>
      <c r="K33" s="41">
        <v>999.71266482881003</v>
      </c>
      <c r="L33" s="42">
        <v>12.043799999999999</v>
      </c>
      <c r="M33">
        <f t="shared" si="5"/>
        <v>8</v>
      </c>
      <c r="N33" s="15">
        <f t="shared" si="6"/>
        <v>1.003616673</v>
      </c>
      <c r="O33" s="15">
        <f t="shared" si="7"/>
        <v>3.6156337999999999</v>
      </c>
      <c r="P33" s="15">
        <f>IFERROR(IF(VLOOKUP(D33, [1]Fluxo!F:I,4,0)="Sim",[1]Cálculo!O33, 0), 0)</f>
        <v>0</v>
      </c>
      <c r="Q33" s="43">
        <f>IFERROR(VLOOKUP(D33, [1]Fluxo!$F:$J,5,0), 0)*100</f>
        <v>0</v>
      </c>
      <c r="R33" s="10">
        <f t="shared" si="3"/>
        <v>0</v>
      </c>
      <c r="S33" s="10">
        <f t="shared" si="8"/>
        <v>1003.32829862881</v>
      </c>
    </row>
    <row r="34" spans="3:19" x14ac:dyDescent="0.35">
      <c r="C34" s="7">
        <f t="shared" si="0"/>
        <v>1</v>
      </c>
      <c r="D34" s="8">
        <f>WORKDAY(D33, 1, [1]Feriado!A:A)</f>
        <v>45896</v>
      </c>
      <c r="E34" s="38" t="str">
        <f>IF(ISERROR(VLOOKUP(D34,[1]Fluxo!E:E,1,FALSE)),"","Aniversário")</f>
        <v/>
      </c>
      <c r="F34" s="39">
        <f t="shared" si="4"/>
        <v>1000.11288</v>
      </c>
      <c r="G34" s="7">
        <f>VLOOKUP(C34, [1]Fluxo!$B:$G,6,0)</f>
        <v>21</v>
      </c>
      <c r="H34" s="7">
        <f t="shared" si="1"/>
        <v>8</v>
      </c>
      <c r="I34" s="40">
        <v>-0.13</v>
      </c>
      <c r="J34" s="10">
        <f t="shared" si="2"/>
        <v>0.99950455999999999</v>
      </c>
      <c r="K34" s="41">
        <v>999.61738407473297</v>
      </c>
      <c r="L34" s="42">
        <v>12.043799999999999</v>
      </c>
      <c r="M34">
        <f t="shared" si="5"/>
        <v>9</v>
      </c>
      <c r="N34" s="15">
        <f t="shared" si="6"/>
        <v>1.0040696760000001</v>
      </c>
      <c r="O34" s="15">
        <f t="shared" si="7"/>
        <v>4.0681188700000002</v>
      </c>
      <c r="P34" s="15">
        <f>IFERROR(IF(VLOOKUP(D34, [1]Fluxo!F:I,4,0)="Sim",[1]Cálculo!O34, 0), 0)</f>
        <v>0</v>
      </c>
      <c r="Q34" s="43">
        <f>IFERROR(VLOOKUP(D34, [1]Fluxo!$F:$J,5,0), 0)*100</f>
        <v>0</v>
      </c>
      <c r="R34" s="10">
        <f t="shared" si="3"/>
        <v>0</v>
      </c>
      <c r="S34" s="10">
        <f t="shared" si="8"/>
        <v>1003.685502944733</v>
      </c>
    </row>
    <row r="35" spans="3:19" x14ac:dyDescent="0.35">
      <c r="C35" s="7">
        <f t="shared" si="0"/>
        <v>1</v>
      </c>
      <c r="D35" s="8">
        <f>WORKDAY(D34, 1, [1]Feriado!A:A)</f>
        <v>45897</v>
      </c>
      <c r="E35" s="38" t="str">
        <f>IF(ISERROR(VLOOKUP(D35,[1]Fluxo!E:E,1,FALSE)),"","Aniversário")</f>
        <v/>
      </c>
      <c r="F35" s="39">
        <f t="shared" si="4"/>
        <v>1000.11288</v>
      </c>
      <c r="G35" s="7">
        <f>VLOOKUP(C35, [1]Fluxo!$B:$G,6,0)</f>
        <v>21</v>
      </c>
      <c r="H35" s="7">
        <f t="shared" si="1"/>
        <v>9</v>
      </c>
      <c r="I35" s="40">
        <v>-0.13</v>
      </c>
      <c r="J35" s="10">
        <f t="shared" si="2"/>
        <v>0.99944264999999999</v>
      </c>
      <c r="K35" s="41">
        <v>999.55546708633199</v>
      </c>
      <c r="L35" s="42">
        <v>12.043799999999999</v>
      </c>
      <c r="M35">
        <f t="shared" si="5"/>
        <v>10</v>
      </c>
      <c r="N35" s="15">
        <f t="shared" si="6"/>
        <v>1.0045228829999999</v>
      </c>
      <c r="O35" s="15">
        <f t="shared" si="7"/>
        <v>4.5208724199999999</v>
      </c>
      <c r="P35" s="15">
        <f>IFERROR(IF(VLOOKUP(D35, [1]Fluxo!F:I,4,0)="Sim",[1]Cálculo!O35, 0), 0)</f>
        <v>0</v>
      </c>
      <c r="Q35" s="43">
        <f>IFERROR(VLOOKUP(D35, [1]Fluxo!$F:$J,5,0), 0)*100</f>
        <v>0</v>
      </c>
      <c r="R35" s="10">
        <f t="shared" si="3"/>
        <v>0</v>
      </c>
      <c r="S35" s="10">
        <f t="shared" si="8"/>
        <v>1004.076339506332</v>
      </c>
    </row>
    <row r="36" spans="3:19" x14ac:dyDescent="0.35">
      <c r="C36" s="7">
        <f t="shared" si="0"/>
        <v>1</v>
      </c>
      <c r="D36" s="8">
        <f>WORKDAY(D35, 1, [1]Feriado!A:A)</f>
        <v>45898</v>
      </c>
      <c r="E36" s="38" t="str">
        <f>IF(ISERROR(VLOOKUP(D36,[1]Fluxo!E:E,1,FALSE)),"","Aniversário")</f>
        <v/>
      </c>
      <c r="F36" s="39">
        <f t="shared" si="4"/>
        <v>1000.11288</v>
      </c>
      <c r="G36" s="7">
        <f>VLOOKUP(C36, [1]Fluxo!$B:$G,6,0)</f>
        <v>21</v>
      </c>
      <c r="H36" s="7">
        <f t="shared" si="1"/>
        <v>10</v>
      </c>
      <c r="I36" s="40">
        <v>-0.13</v>
      </c>
      <c r="J36" s="10">
        <f t="shared" si="2"/>
        <v>0.99938073999999999</v>
      </c>
      <c r="K36" s="41">
        <v>999.49355009793101</v>
      </c>
      <c r="L36" s="42">
        <v>12.043799999999999</v>
      </c>
      <c r="M36">
        <f t="shared" si="5"/>
        <v>11</v>
      </c>
      <c r="N36" s="15">
        <f t="shared" si="6"/>
        <v>1.0049762950000001</v>
      </c>
      <c r="O36" s="15">
        <f t="shared" si="7"/>
        <v>4.9737747499999996</v>
      </c>
      <c r="P36" s="15">
        <f>IFERROR(IF(VLOOKUP(D36, [1]Fluxo!F:I,4,0)="Sim",[1]Cálculo!O36, 0), 0)</f>
        <v>0</v>
      </c>
      <c r="Q36" s="43">
        <f>IFERROR(VLOOKUP(D36, [1]Fluxo!$F:$J,5,0), 0)*100</f>
        <v>0</v>
      </c>
      <c r="R36" s="10">
        <f t="shared" si="3"/>
        <v>0</v>
      </c>
      <c r="S36" s="10">
        <f t="shared" si="8"/>
        <v>1004.467324847931</v>
      </c>
    </row>
    <row r="37" spans="3:19" x14ac:dyDescent="0.35">
      <c r="C37" s="7">
        <f t="shared" si="0"/>
        <v>1</v>
      </c>
      <c r="D37" s="8">
        <f>WORKDAY(D36, 1, [1]Feriado!A:A)</f>
        <v>45901</v>
      </c>
      <c r="E37" s="38" t="str">
        <f>IF(ISERROR(VLOOKUP(D37,[1]Fluxo!E:E,1,FALSE)),"","Aniversário")</f>
        <v/>
      </c>
      <c r="F37" s="39">
        <f t="shared" si="4"/>
        <v>1000.11288</v>
      </c>
      <c r="G37" s="7">
        <f>VLOOKUP(C37, [1]Fluxo!$B:$G,6,0)</f>
        <v>21</v>
      </c>
      <c r="H37" s="7">
        <f t="shared" si="1"/>
        <v>11</v>
      </c>
      <c r="I37" s="40">
        <v>-0.13</v>
      </c>
      <c r="J37" s="10">
        <f t="shared" si="2"/>
        <v>0.99931882999999999</v>
      </c>
      <c r="K37" s="41">
        <v>999.43163310953003</v>
      </c>
      <c r="L37" s="42">
        <v>12.043799999999999</v>
      </c>
      <c r="M37">
        <f t="shared" si="5"/>
        <v>12</v>
      </c>
      <c r="N37" s="15">
        <f t="shared" si="6"/>
        <v>1.0054299120000001</v>
      </c>
      <c r="O37" s="15">
        <f t="shared" si="7"/>
        <v>5.4268258100000004</v>
      </c>
      <c r="P37" s="15">
        <f>IFERROR(IF(VLOOKUP(D37, [1]Fluxo!F:I,4,0)="Sim",[1]Cálculo!O37, 0), 0)</f>
        <v>0</v>
      </c>
      <c r="Q37" s="43">
        <f>IFERROR(VLOOKUP(D37, [1]Fluxo!$F:$J,5,0), 0)*100</f>
        <v>0</v>
      </c>
      <c r="R37" s="10">
        <f t="shared" si="3"/>
        <v>0</v>
      </c>
      <c r="S37" s="10">
        <f t="shared" si="8"/>
        <v>1004.85845891953</v>
      </c>
    </row>
    <row r="38" spans="3:19" x14ac:dyDescent="0.35">
      <c r="C38" s="7">
        <f t="shared" si="0"/>
        <v>1</v>
      </c>
      <c r="D38" s="8">
        <f>WORKDAY(D37, 1, [1]Feriado!A:A)</f>
        <v>45902</v>
      </c>
      <c r="E38" s="38" t="str">
        <f>IF(ISERROR(VLOOKUP(D38,[1]Fluxo!E:E,1,FALSE)),"","Aniversário")</f>
        <v/>
      </c>
      <c r="F38" s="39">
        <f t="shared" si="4"/>
        <v>1000.11288</v>
      </c>
      <c r="G38" s="7">
        <f>VLOOKUP(C38, [1]Fluxo!$B:$G,6,0)</f>
        <v>21</v>
      </c>
      <c r="H38" s="7">
        <f t="shared" si="1"/>
        <v>12</v>
      </c>
      <c r="I38" s="40">
        <v>-0.13</v>
      </c>
      <c r="J38" s="10">
        <f t="shared" si="2"/>
        <v>0.99925693000000004</v>
      </c>
      <c r="K38" s="41">
        <v>999.36972612225804</v>
      </c>
      <c r="L38" s="42">
        <v>12.043799999999999</v>
      </c>
      <c r="M38">
        <f t="shared" si="5"/>
        <v>13</v>
      </c>
      <c r="N38" s="15">
        <f t="shared" si="6"/>
        <v>1.0058837329999999</v>
      </c>
      <c r="O38" s="15">
        <f t="shared" si="7"/>
        <v>5.8800246300000003</v>
      </c>
      <c r="P38" s="15">
        <f>IFERROR(IF(VLOOKUP(D38, [1]Fluxo!F:I,4,0)="Sim",[1]Cálculo!O38, 0), 0)</f>
        <v>0</v>
      </c>
      <c r="Q38" s="43">
        <f>IFERROR(VLOOKUP(D38, [1]Fluxo!$F:$J,5,0), 0)*100</f>
        <v>0</v>
      </c>
      <c r="R38" s="10">
        <f t="shared" si="3"/>
        <v>0</v>
      </c>
      <c r="S38" s="10">
        <f t="shared" si="8"/>
        <v>1005.249750752258</v>
      </c>
    </row>
    <row r="39" spans="3:19" x14ac:dyDescent="0.35">
      <c r="C39" s="7">
        <f t="shared" si="0"/>
        <v>1</v>
      </c>
      <c r="D39" s="8">
        <f>WORKDAY(D38, 1, [1]Feriado!A:A)</f>
        <v>45903</v>
      </c>
      <c r="E39" s="38" t="str">
        <f>IF(ISERROR(VLOOKUP(D39,[1]Fluxo!E:E,1,FALSE)),"","Aniversário")</f>
        <v/>
      </c>
      <c r="F39" s="39">
        <f t="shared" si="4"/>
        <v>1000.11288</v>
      </c>
      <c r="G39" s="7">
        <f>VLOOKUP(C39, [1]Fluxo!$B:$G,6,0)</f>
        <v>21</v>
      </c>
      <c r="H39" s="7">
        <f t="shared" si="1"/>
        <v>13</v>
      </c>
      <c r="I39" s="40">
        <v>-0.13</v>
      </c>
      <c r="J39" s="10">
        <f t="shared" si="2"/>
        <v>0.99919502999999998</v>
      </c>
      <c r="K39" s="41">
        <v>999.30781913498595</v>
      </c>
      <c r="L39" s="42">
        <v>12.043799999999999</v>
      </c>
      <c r="M39">
        <f t="shared" si="5"/>
        <v>14</v>
      </c>
      <c r="N39" s="15">
        <f t="shared" si="6"/>
        <v>1.006337759</v>
      </c>
      <c r="O39" s="15">
        <f t="shared" si="7"/>
        <v>6.3333721199999999</v>
      </c>
      <c r="P39" s="15">
        <f>IFERROR(IF(VLOOKUP(D39, [1]Fluxo!F:I,4,0)="Sim",[1]Cálculo!O39, 0), 0)</f>
        <v>0</v>
      </c>
      <c r="Q39" s="43">
        <f>IFERROR(VLOOKUP(D39, [1]Fluxo!$F:$J,5,0), 0)*100</f>
        <v>0</v>
      </c>
      <c r="R39" s="10">
        <f t="shared" si="3"/>
        <v>0</v>
      </c>
      <c r="S39" s="10">
        <f t="shared" si="8"/>
        <v>1005.641191254986</v>
      </c>
    </row>
    <row r="40" spans="3:19" x14ac:dyDescent="0.35">
      <c r="C40" s="7">
        <f t="shared" si="0"/>
        <v>1</v>
      </c>
      <c r="D40" s="8">
        <f>WORKDAY(D39, 1, [1]Feriado!A:A)</f>
        <v>45904</v>
      </c>
      <c r="E40" s="38" t="str">
        <f>IF(ISERROR(VLOOKUP(D40,[1]Fluxo!E:E,1,FALSE)),"","Aniversário")</f>
        <v/>
      </c>
      <c r="F40" s="39">
        <f t="shared" si="4"/>
        <v>1000.11288</v>
      </c>
      <c r="G40" s="7">
        <f>VLOOKUP(C40, [1]Fluxo!$B:$G,6,0)</f>
        <v>21</v>
      </c>
      <c r="H40" s="7">
        <f t="shared" si="1"/>
        <v>14</v>
      </c>
      <c r="I40" s="40">
        <v>-0.13</v>
      </c>
      <c r="J40" s="10">
        <f t="shared" si="2"/>
        <v>0.99913313999999998</v>
      </c>
      <c r="K40" s="41">
        <v>999.24592214884296</v>
      </c>
      <c r="L40" s="42">
        <v>12.043799999999999</v>
      </c>
      <c r="M40">
        <f t="shared" si="5"/>
        <v>15</v>
      </c>
      <c r="N40" s="15">
        <f t="shared" si="6"/>
        <v>1.00679199</v>
      </c>
      <c r="O40" s="15">
        <f t="shared" si="7"/>
        <v>6.78686831</v>
      </c>
      <c r="P40" s="15">
        <f>IFERROR(IF(VLOOKUP(D40, [1]Fluxo!F:I,4,0)="Sim",[1]Cálculo!O40, 0), 0)</f>
        <v>0</v>
      </c>
      <c r="Q40" s="43">
        <f>IFERROR(VLOOKUP(D40, [1]Fluxo!$F:$J,5,0), 0)*100</f>
        <v>0</v>
      </c>
      <c r="R40" s="10">
        <f t="shared" si="3"/>
        <v>0</v>
      </c>
      <c r="S40" s="10">
        <f t="shared" si="8"/>
        <v>1006.032790458843</v>
      </c>
    </row>
    <row r="41" spans="3:19" x14ac:dyDescent="0.35">
      <c r="C41" s="7">
        <f t="shared" si="0"/>
        <v>1</v>
      </c>
      <c r="D41" s="8">
        <f>WORKDAY(D40, 1, [1]Feriado!A:A)</f>
        <v>45905</v>
      </c>
      <c r="E41" s="38" t="str">
        <f>IF(ISERROR(VLOOKUP(D41,[1]Fluxo!E:E,1,FALSE)),"","Aniversário")</f>
        <v/>
      </c>
      <c r="F41" s="39">
        <f t="shared" si="4"/>
        <v>1000.11288</v>
      </c>
      <c r="G41" s="7">
        <f>VLOOKUP(C41, [1]Fluxo!$B:$G,6,0)</f>
        <v>21</v>
      </c>
      <c r="H41" s="7">
        <f t="shared" si="1"/>
        <v>15</v>
      </c>
      <c r="I41" s="40">
        <v>-0.13</v>
      </c>
      <c r="J41" s="10">
        <f t="shared" si="2"/>
        <v>0.99907124999999997</v>
      </c>
      <c r="K41" s="41">
        <v>999.18402516269998</v>
      </c>
      <c r="L41" s="42">
        <v>12.043799999999999</v>
      </c>
      <c r="M41">
        <f t="shared" si="5"/>
        <v>16</v>
      </c>
      <c r="N41" s="15">
        <f t="shared" si="6"/>
        <v>1.007246426</v>
      </c>
      <c r="O41" s="15">
        <f t="shared" si="7"/>
        <v>7.2405130900000003</v>
      </c>
      <c r="P41" s="15">
        <f>IFERROR(IF(VLOOKUP(D41, [1]Fluxo!F:I,4,0)="Sim",[1]Cálculo!O41, 0), 0)</f>
        <v>0</v>
      </c>
      <c r="Q41" s="43">
        <f>IFERROR(VLOOKUP(D41, [1]Fluxo!$F:$J,5,0), 0)*100</f>
        <v>0</v>
      </c>
      <c r="R41" s="10">
        <f t="shared" si="3"/>
        <v>0</v>
      </c>
      <c r="S41" s="10">
        <f t="shared" si="8"/>
        <v>1006.4245382527</v>
      </c>
    </row>
    <row r="42" spans="3:19" x14ac:dyDescent="0.35">
      <c r="C42" s="7">
        <f t="shared" si="0"/>
        <v>1</v>
      </c>
      <c r="D42" s="8">
        <f>WORKDAY(D41, 1, [1]Feriado!A:A)</f>
        <v>45908</v>
      </c>
      <c r="E42" s="38" t="str">
        <f>IF(ISERROR(VLOOKUP(D42,[1]Fluxo!E:E,1,FALSE)),"","Aniversário")</f>
        <v/>
      </c>
      <c r="F42" s="39">
        <f t="shared" si="4"/>
        <v>1000.11288</v>
      </c>
      <c r="G42" s="7">
        <f>VLOOKUP(C42, [1]Fluxo!$B:$G,6,0)</f>
        <v>21</v>
      </c>
      <c r="H42" s="7">
        <f t="shared" si="1"/>
        <v>16</v>
      </c>
      <c r="I42" s="40">
        <v>-0.13</v>
      </c>
      <c r="J42" s="10">
        <f t="shared" si="2"/>
        <v>0.99900937000000001</v>
      </c>
      <c r="K42" s="41">
        <v>999.122138177686</v>
      </c>
      <c r="L42" s="42">
        <v>12.043799999999999</v>
      </c>
      <c r="M42">
        <f t="shared" si="5"/>
        <v>17</v>
      </c>
      <c r="N42" s="15">
        <f t="shared" si="6"/>
        <v>1.007701068</v>
      </c>
      <c r="O42" s="15">
        <f t="shared" si="7"/>
        <v>7.6943075199999997</v>
      </c>
      <c r="P42" s="15">
        <f>IFERROR(IF(VLOOKUP(D42, [1]Fluxo!F:I,4,0)="Sim",[1]Cálculo!O42, 0), 0)</f>
        <v>0</v>
      </c>
      <c r="Q42" s="43">
        <f>IFERROR(VLOOKUP(D42, [1]Fluxo!$F:$J,5,0), 0)*100</f>
        <v>0</v>
      </c>
      <c r="R42" s="10">
        <f t="shared" si="3"/>
        <v>0</v>
      </c>
      <c r="S42" s="10">
        <f t="shared" si="8"/>
        <v>1006.816445697686</v>
      </c>
    </row>
    <row r="43" spans="3:19" x14ac:dyDescent="0.35">
      <c r="C43" s="7">
        <f t="shared" si="0"/>
        <v>1</v>
      </c>
      <c r="D43" s="8">
        <f>WORKDAY(D42, 1, [1]Feriado!A:A)</f>
        <v>45909</v>
      </c>
      <c r="E43" s="38" t="str">
        <f>IF(ISERROR(VLOOKUP(D43,[1]Fluxo!E:E,1,FALSE)),"","Aniversário")</f>
        <v/>
      </c>
      <c r="F43" s="39">
        <f t="shared" si="4"/>
        <v>1000.11288</v>
      </c>
      <c r="G43" s="7">
        <f>VLOOKUP(C43, [1]Fluxo!$B:$G,6,0)</f>
        <v>21</v>
      </c>
      <c r="H43" s="7">
        <f t="shared" si="1"/>
        <v>17</v>
      </c>
      <c r="I43" s="40">
        <v>-0.13</v>
      </c>
      <c r="J43" s="10">
        <f t="shared" si="2"/>
        <v>0.99894748</v>
      </c>
      <c r="K43" s="41">
        <v>999.06024119154199</v>
      </c>
      <c r="L43" s="42">
        <v>12.043799999999999</v>
      </c>
      <c r="M43">
        <f t="shared" si="5"/>
        <v>18</v>
      </c>
      <c r="N43" s="15">
        <f t="shared" si="6"/>
        <v>1.008155914</v>
      </c>
      <c r="O43" s="15">
        <f t="shared" si="7"/>
        <v>8.1482493999999992</v>
      </c>
      <c r="P43" s="15">
        <f>IFERROR(IF(VLOOKUP(D43, [1]Fluxo!F:I,4,0)="Sim",[1]Cálculo!O43, 0), 0)</f>
        <v>0</v>
      </c>
      <c r="Q43" s="43">
        <f>IFERROR(VLOOKUP(D43, [1]Fluxo!$F:$J,5,0), 0)*100</f>
        <v>0</v>
      </c>
      <c r="R43" s="10">
        <f t="shared" si="3"/>
        <v>0</v>
      </c>
      <c r="S43" s="10">
        <f t="shared" si="8"/>
        <v>1007.208490591542</v>
      </c>
    </row>
    <row r="44" spans="3:19" x14ac:dyDescent="0.35">
      <c r="C44" s="7">
        <f t="shared" si="0"/>
        <v>1</v>
      </c>
      <c r="D44" s="8">
        <f>WORKDAY(D43, 1, [1]Feriado!A:A)</f>
        <v>45910</v>
      </c>
      <c r="E44" s="38" t="str">
        <f>IF(ISERROR(VLOOKUP(D44,[1]Fluxo!E:E,1,FALSE)),"","Aniversário")</f>
        <v/>
      </c>
      <c r="F44" s="39">
        <f t="shared" si="4"/>
        <v>1000.11288</v>
      </c>
      <c r="G44" s="7">
        <f>VLOOKUP(C44, [1]Fluxo!$B:$G,6,0)</f>
        <v>21</v>
      </c>
      <c r="H44" s="7">
        <f t="shared" si="1"/>
        <v>18</v>
      </c>
      <c r="I44" s="40">
        <v>-0.11006576999999999</v>
      </c>
      <c r="J44" s="10">
        <f t="shared" si="2"/>
        <v>0.99905650000000001</v>
      </c>
      <c r="K44" s="41">
        <v>999.16927349772004</v>
      </c>
      <c r="L44" s="42">
        <v>12.043799999999999</v>
      </c>
      <c r="M44">
        <f t="shared" si="5"/>
        <v>19</v>
      </c>
      <c r="N44" s="15">
        <f t="shared" si="6"/>
        <v>1.008610966</v>
      </c>
      <c r="O44" s="15">
        <f t="shared" si="7"/>
        <v>8.6038126399999992</v>
      </c>
      <c r="P44" s="15">
        <f>IFERROR(IF(VLOOKUP(D44, [1]Fluxo!F:I,4,0)="Sim",[1]Cálculo!O44, 0), 0)</f>
        <v>0</v>
      </c>
      <c r="Q44" s="43">
        <f>IFERROR(VLOOKUP(D44, [1]Fluxo!$F:$J,5,0), 0)*100</f>
        <v>0</v>
      </c>
      <c r="R44" s="10">
        <f t="shared" si="3"/>
        <v>0</v>
      </c>
      <c r="S44" s="10">
        <f t="shared" si="8"/>
        <v>1007.77308613772</v>
      </c>
    </row>
    <row r="45" spans="3:19" x14ac:dyDescent="0.35">
      <c r="C45" s="7">
        <f t="shared" si="0"/>
        <v>1</v>
      </c>
      <c r="D45" s="8">
        <f>WORKDAY(D44, 1, [1]Feriado!A:A)</f>
        <v>45911</v>
      </c>
      <c r="E45" s="38" t="str">
        <f>IF(ISERROR(VLOOKUP(D45,[1]Fluxo!E:E,1,FALSE)),"","Aniversário")</f>
        <v/>
      </c>
      <c r="F45" s="39">
        <f t="shared" si="4"/>
        <v>1000.11288</v>
      </c>
      <c r="G45" s="7">
        <f>VLOOKUP(C45, [1]Fluxo!$B:$G,6,0)</f>
        <v>21</v>
      </c>
      <c r="H45" s="7">
        <f t="shared" si="1"/>
        <v>19</v>
      </c>
      <c r="I45" s="40">
        <v>-0.11006576999999999</v>
      </c>
      <c r="J45" s="10">
        <f t="shared" si="2"/>
        <v>0.99900411</v>
      </c>
      <c r="K45" s="41">
        <v>999.11687758393703</v>
      </c>
      <c r="L45" s="42">
        <v>12.043799999999999</v>
      </c>
      <c r="M45">
        <f t="shared" si="5"/>
        <v>20</v>
      </c>
      <c r="N45" s="15">
        <f t="shared" si="6"/>
        <v>1.009066223</v>
      </c>
      <c r="O45" s="15">
        <f t="shared" si="7"/>
        <v>9.05821641</v>
      </c>
      <c r="P45" s="15">
        <f>IFERROR(IF(VLOOKUP(D45, [1]Fluxo!F:I,4,0)="Sim",[1]Cálculo!O45, 0), 0)</f>
        <v>0</v>
      </c>
      <c r="Q45" s="43">
        <f>IFERROR(VLOOKUP(D45, [1]Fluxo!$F:$J,5,0), 0)*100</f>
        <v>0</v>
      </c>
      <c r="R45" s="10">
        <f t="shared" si="3"/>
        <v>0</v>
      </c>
      <c r="S45" s="10">
        <f t="shared" si="8"/>
        <v>1008.175093993937</v>
      </c>
    </row>
    <row r="46" spans="3:19" x14ac:dyDescent="0.35">
      <c r="C46" s="7">
        <f t="shared" si="0"/>
        <v>1</v>
      </c>
      <c r="D46" s="8">
        <f>WORKDAY(D45, 1, [1]Feriado!A:A)</f>
        <v>45912</v>
      </c>
      <c r="E46" s="38" t="str">
        <f>IF(ISERROR(VLOOKUP(D46,[1]Fluxo!E:E,1,FALSE)),"","Aniversário")</f>
        <v/>
      </c>
      <c r="F46" s="39">
        <f t="shared" si="4"/>
        <v>1000.11288</v>
      </c>
      <c r="G46" s="7">
        <f>VLOOKUP(C46, [1]Fluxo!$B:$G,6,0)</f>
        <v>21</v>
      </c>
      <c r="H46" s="7">
        <f t="shared" si="1"/>
        <v>20</v>
      </c>
      <c r="I46" s="40">
        <v>-0.11006576999999999</v>
      </c>
      <c r="J46" s="10">
        <f t="shared" si="2"/>
        <v>0.99895171999999999</v>
      </c>
      <c r="K46" s="41">
        <v>999.06448167015401</v>
      </c>
      <c r="L46" s="42">
        <v>12.043799999999999</v>
      </c>
      <c r="M46">
        <f t="shared" si="5"/>
        <v>21</v>
      </c>
      <c r="N46" s="15">
        <f t="shared" si="6"/>
        <v>1.009521686</v>
      </c>
      <c r="O46" s="15">
        <f t="shared" si="7"/>
        <v>9.5127782799999991</v>
      </c>
      <c r="P46" s="15">
        <f>IFERROR(IF(VLOOKUP(D46, [1]Fluxo!F:I,4,0)="Sim",[1]Cálculo!O46, 0), 0)</f>
        <v>0</v>
      </c>
      <c r="Q46" s="43">
        <f>IFERROR(VLOOKUP(D46, [1]Fluxo!$F:$J,5,0), 0)*100</f>
        <v>0</v>
      </c>
      <c r="R46" s="10">
        <f t="shared" si="3"/>
        <v>0</v>
      </c>
      <c r="S46" s="10">
        <f t="shared" si="8"/>
        <v>1008.577259950154</v>
      </c>
    </row>
    <row r="47" spans="3:19" x14ac:dyDescent="0.35">
      <c r="C47" s="7">
        <f t="shared" si="0"/>
        <v>1</v>
      </c>
      <c r="D47" s="8">
        <f>WORKDAY(D46, 1, [1]Feriado!A:A)</f>
        <v>45915</v>
      </c>
      <c r="E47" s="38" t="str">
        <f>IF(ISERROR(VLOOKUP(D47,[1]Fluxo!E:E,1,FALSE)),"","Aniversário")</f>
        <v>Aniversário</v>
      </c>
      <c r="F47" s="39">
        <f t="shared" si="4"/>
        <v>1000.11288</v>
      </c>
      <c r="G47" s="7">
        <f>VLOOKUP(C47, [1]Fluxo!$B:$G,6,0)</f>
        <v>21</v>
      </c>
      <c r="H47" s="7">
        <f t="shared" si="1"/>
        <v>21</v>
      </c>
      <c r="I47" s="40">
        <v>-0.11006576999999999</v>
      </c>
      <c r="J47" s="10">
        <f t="shared" si="2"/>
        <v>0.99889934000000002</v>
      </c>
      <c r="K47" s="41">
        <v>999.01209575749897</v>
      </c>
      <c r="L47" s="42">
        <v>12.043799999999999</v>
      </c>
      <c r="M47">
        <f t="shared" si="5"/>
        <v>22</v>
      </c>
      <c r="N47" s="15">
        <f t="shared" si="6"/>
        <v>1.0099773540000001</v>
      </c>
      <c r="O47" s="15">
        <f t="shared" si="7"/>
        <v>9.9674973199999997</v>
      </c>
      <c r="P47" s="15">
        <f>IFERROR(IF(VLOOKUP(D47, [1]Fluxo!F:I,4,0)="Sim",[1]Cálculo!O47, 0), 0)</f>
        <v>0</v>
      </c>
      <c r="Q47" s="43">
        <f>IFERROR(VLOOKUP(D47, [1]Fluxo!$F:$J,5,0), 0)*100</f>
        <v>0</v>
      </c>
      <c r="R47" s="10">
        <f t="shared" si="3"/>
        <v>0</v>
      </c>
      <c r="S47" s="10">
        <f t="shared" si="8"/>
        <v>1008.979593077499</v>
      </c>
    </row>
    <row r="48" spans="3:19" x14ac:dyDescent="0.35">
      <c r="C48" s="7">
        <f t="shared" si="0"/>
        <v>2</v>
      </c>
      <c r="D48" s="8">
        <f>WORKDAY(D47, 1, [1]Feriado!A:A)</f>
        <v>45916</v>
      </c>
      <c r="E48" s="38" t="str">
        <f>IF(ISERROR(VLOOKUP(D48,[1]Fluxo!E:E,1,FALSE)),"","Aniversário")</f>
        <v/>
      </c>
      <c r="F48" s="39">
        <f t="shared" si="4"/>
        <v>999.01209574999996</v>
      </c>
      <c r="G48" s="7">
        <f>VLOOKUP(C48, [1]Fluxo!$B:$G,6,0)</f>
        <v>22</v>
      </c>
      <c r="H48" s="7">
        <f t="shared" si="1"/>
        <v>1</v>
      </c>
      <c r="I48" s="40">
        <v>0.61</v>
      </c>
      <c r="J48" s="10">
        <f t="shared" si="2"/>
        <v>1.00027646</v>
      </c>
      <c r="K48" s="41">
        <v>999.288282633991</v>
      </c>
      <c r="L48" s="42">
        <v>12.043799999999999</v>
      </c>
      <c r="M48">
        <f t="shared" si="5"/>
        <v>23</v>
      </c>
      <c r="N48" s="15">
        <f t="shared" si="6"/>
        <v>1.0104332279999999</v>
      </c>
      <c r="O48" s="15">
        <f t="shared" si="7"/>
        <v>10.425802490000001</v>
      </c>
      <c r="P48" s="15">
        <f>IFERROR(IF(VLOOKUP(D48, [1]Fluxo!F:I,4,0)="Sim",[1]Cálculo!O48, 0), 0)</f>
        <v>0</v>
      </c>
      <c r="Q48" s="43">
        <f>IFERROR(VLOOKUP(D48, [1]Fluxo!$F:$J,5,0), 0)*100</f>
        <v>0</v>
      </c>
      <c r="R48" s="10">
        <f t="shared" si="3"/>
        <v>0</v>
      </c>
      <c r="S48" s="10">
        <f t="shared" si="8"/>
        <v>1009.714085123991</v>
      </c>
    </row>
    <row r="49" spans="3:19" x14ac:dyDescent="0.35">
      <c r="C49" s="7">
        <f t="shared" si="0"/>
        <v>2</v>
      </c>
      <c r="D49" s="8">
        <f>WORKDAY(D48, 1, [1]Feriado!A:A)</f>
        <v>45917</v>
      </c>
      <c r="E49" s="38" t="str">
        <f>IF(ISERROR(VLOOKUP(D49,[1]Fluxo!E:E,1,FALSE)),"","Aniversário")</f>
        <v/>
      </c>
      <c r="F49" s="39">
        <f t="shared" si="4"/>
        <v>999.01209574999996</v>
      </c>
      <c r="G49" s="7">
        <f>VLOOKUP(C49, [1]Fluxo!$B:$G,6,0)</f>
        <v>22</v>
      </c>
      <c r="H49" s="7">
        <f t="shared" si="1"/>
        <v>2</v>
      </c>
      <c r="I49" s="40">
        <v>0.61</v>
      </c>
      <c r="J49" s="10">
        <f t="shared" si="2"/>
        <v>1.00055301</v>
      </c>
      <c r="K49" s="41">
        <v>999.56455942907098</v>
      </c>
      <c r="L49" s="42">
        <v>12.043799999999999</v>
      </c>
      <c r="M49">
        <f t="shared" si="5"/>
        <v>24</v>
      </c>
      <c r="N49" s="15">
        <f t="shared" si="6"/>
        <v>1.010889307</v>
      </c>
      <c r="O49" s="15">
        <f t="shared" si="7"/>
        <v>10.884565350000001</v>
      </c>
      <c r="P49" s="15">
        <f>IFERROR(IF(VLOOKUP(D49, [1]Fluxo!F:I,4,0)="Sim",[1]Cálculo!O49, 0), 0)</f>
        <v>0</v>
      </c>
      <c r="Q49" s="43">
        <f>IFERROR(VLOOKUP(D49, [1]Fluxo!$F:$J,5,0), 0)*100</f>
        <v>0</v>
      </c>
      <c r="R49" s="10">
        <f t="shared" si="3"/>
        <v>0</v>
      </c>
      <c r="S49" s="10">
        <f t="shared" si="8"/>
        <v>1010.449124779071</v>
      </c>
    </row>
    <row r="50" spans="3:19" x14ac:dyDescent="0.35">
      <c r="C50" s="7">
        <f t="shared" si="0"/>
        <v>2</v>
      </c>
      <c r="D50" s="8">
        <f>WORKDAY(D49, 1, [1]Feriado!A:A)</f>
        <v>45918</v>
      </c>
      <c r="E50" s="38" t="str">
        <f>IF(ISERROR(VLOOKUP(D50,[1]Fluxo!E:E,1,FALSE)),"","Aniversário")</f>
        <v/>
      </c>
      <c r="F50" s="39">
        <f t="shared" si="4"/>
        <v>999.01209574999996</v>
      </c>
      <c r="G50" s="7">
        <f>VLOOKUP(C50, [1]Fluxo!$B:$G,6,0)</f>
        <v>22</v>
      </c>
      <c r="H50" s="7">
        <f t="shared" si="1"/>
        <v>3</v>
      </c>
      <c r="I50" s="40">
        <v>0.61</v>
      </c>
      <c r="J50" s="10">
        <f t="shared" si="2"/>
        <v>1.0008296299999999</v>
      </c>
      <c r="K50" s="41">
        <v>999.84090615499701</v>
      </c>
      <c r="L50" s="42">
        <v>12.043799999999999</v>
      </c>
      <c r="M50">
        <f t="shared" si="5"/>
        <v>25</v>
      </c>
      <c r="N50" s="15">
        <f t="shared" si="6"/>
        <v>1.0113455929999999</v>
      </c>
      <c r="O50" s="15">
        <f t="shared" si="7"/>
        <v>11.34378798</v>
      </c>
      <c r="P50" s="15">
        <f>IFERROR(IF(VLOOKUP(D50, [1]Fluxo!F:I,4,0)="Sim",[1]Cálculo!O50, 0), 0)</f>
        <v>0</v>
      </c>
      <c r="Q50" s="43">
        <f>IFERROR(VLOOKUP(D50, [1]Fluxo!$F:$J,5,0), 0)*100</f>
        <v>0</v>
      </c>
      <c r="R50" s="10">
        <f t="shared" si="3"/>
        <v>0</v>
      </c>
      <c r="S50" s="10">
        <f t="shared" si="8"/>
        <v>1011.184694134997</v>
      </c>
    </row>
    <row r="51" spans="3:19" x14ac:dyDescent="0.35">
      <c r="C51" s="7">
        <f t="shared" si="0"/>
        <v>2</v>
      </c>
      <c r="D51" s="8">
        <f>WORKDAY(D50, 1, [1]Feriado!A:A)</f>
        <v>45919</v>
      </c>
      <c r="E51" s="38" t="str">
        <f>IF(ISERROR(VLOOKUP(D51,[1]Fluxo!E:E,1,FALSE)),"","Aniversário")</f>
        <v/>
      </c>
      <c r="F51" s="39">
        <f t="shared" si="4"/>
        <v>999.01209574999996</v>
      </c>
      <c r="G51" s="7">
        <f>VLOOKUP(C51, [1]Fluxo!$B:$G,6,0)</f>
        <v>22</v>
      </c>
      <c r="H51" s="7">
        <f t="shared" si="1"/>
        <v>4</v>
      </c>
      <c r="I51" s="40">
        <v>0.61</v>
      </c>
      <c r="J51" s="10">
        <f t="shared" si="2"/>
        <v>1.00110633</v>
      </c>
      <c r="K51" s="41">
        <v>1000.11733280189</v>
      </c>
      <c r="L51" s="42">
        <v>12.043799999999999</v>
      </c>
      <c r="M51">
        <f t="shared" si="5"/>
        <v>26</v>
      </c>
      <c r="N51" s="15">
        <f t="shared" si="6"/>
        <v>1.0118020839999999</v>
      </c>
      <c r="O51" s="15">
        <f t="shared" si="7"/>
        <v>11.80346877</v>
      </c>
      <c r="P51" s="15">
        <f>IFERROR(IF(VLOOKUP(D51, [1]Fluxo!F:I,4,0)="Sim",[1]Cálculo!O51, 0), 0)</f>
        <v>0</v>
      </c>
      <c r="Q51" s="43">
        <f>IFERROR(VLOOKUP(D51, [1]Fluxo!$F:$J,5,0), 0)*100</f>
        <v>0</v>
      </c>
      <c r="R51" s="10">
        <f t="shared" si="3"/>
        <v>0</v>
      </c>
      <c r="S51" s="10">
        <f t="shared" si="8"/>
        <v>1011.92080157189</v>
      </c>
    </row>
    <row r="52" spans="3:19" x14ac:dyDescent="0.35">
      <c r="C52" s="7">
        <f t="shared" si="0"/>
        <v>2</v>
      </c>
      <c r="D52" s="8">
        <f>WORKDAY(D51, 1, [1]Feriado!A:A)</f>
        <v>45922</v>
      </c>
      <c r="E52" s="38" t="str">
        <f>IF(ISERROR(VLOOKUP(D52,[1]Fluxo!E:E,1,FALSE)),"","Aniversário")</f>
        <v/>
      </c>
      <c r="F52" s="39">
        <f t="shared" si="4"/>
        <v>999.01209574999996</v>
      </c>
      <c r="G52" s="7">
        <f>VLOOKUP(C52, [1]Fluxo!$B:$G,6,0)</f>
        <v>22</v>
      </c>
      <c r="H52" s="7">
        <f t="shared" si="1"/>
        <v>5</v>
      </c>
      <c r="I52" s="40">
        <v>0.61</v>
      </c>
      <c r="J52" s="10">
        <f t="shared" si="2"/>
        <v>1.0013831</v>
      </c>
      <c r="K52" s="41">
        <v>1000.39382937963</v>
      </c>
      <c r="L52" s="42">
        <v>12.043799999999999</v>
      </c>
      <c r="M52">
        <f t="shared" si="5"/>
        <v>27</v>
      </c>
      <c r="N52" s="15">
        <f t="shared" si="6"/>
        <v>1.012258782</v>
      </c>
      <c r="O52" s="15">
        <f t="shared" si="7"/>
        <v>12.263609860000001</v>
      </c>
      <c r="P52" s="15">
        <f>IFERROR(IF(VLOOKUP(D52, [1]Fluxo!F:I,4,0)="Sim",[1]Cálculo!O52, 0), 0)</f>
        <v>0</v>
      </c>
      <c r="Q52" s="43">
        <f>IFERROR(VLOOKUP(D52, [1]Fluxo!$F:$J,5,0), 0)*100</f>
        <v>0</v>
      </c>
      <c r="R52" s="10">
        <f t="shared" si="3"/>
        <v>0</v>
      </c>
      <c r="S52" s="10">
        <f t="shared" si="8"/>
        <v>1012.65743923963</v>
      </c>
    </row>
    <row r="53" spans="3:19" x14ac:dyDescent="0.35">
      <c r="C53" s="7">
        <f t="shared" si="0"/>
        <v>2</v>
      </c>
      <c r="D53" s="8">
        <f>WORKDAY(D52, 1, [1]Feriado!A:A)</f>
        <v>45923</v>
      </c>
      <c r="E53" s="38" t="str">
        <f>IF(ISERROR(VLOOKUP(D53,[1]Fluxo!E:E,1,FALSE)),"","Aniversário")</f>
        <v/>
      </c>
      <c r="F53" s="39">
        <f t="shared" si="4"/>
        <v>999.01209574999996</v>
      </c>
      <c r="G53" s="7">
        <f>VLOOKUP(C53, [1]Fluxo!$B:$G,6,0)</f>
        <v>22</v>
      </c>
      <c r="H53" s="7">
        <f t="shared" si="1"/>
        <v>6</v>
      </c>
      <c r="I53" s="40">
        <v>0.61</v>
      </c>
      <c r="J53" s="10">
        <f t="shared" si="2"/>
        <v>1.0016599500000001</v>
      </c>
      <c r="K53" s="41">
        <v>1000.67040587834</v>
      </c>
      <c r="L53" s="42">
        <v>12.043799999999999</v>
      </c>
      <c r="M53">
        <f t="shared" si="5"/>
        <v>28</v>
      </c>
      <c r="N53" s="15">
        <f t="shared" si="6"/>
        <v>1.0127156859999999</v>
      </c>
      <c r="O53" s="15">
        <f t="shared" si="7"/>
        <v>12.72421067</v>
      </c>
      <c r="P53" s="15">
        <f>IFERROR(IF(VLOOKUP(D53, [1]Fluxo!F:I,4,0)="Sim",[1]Cálculo!O53, 0), 0)</f>
        <v>0</v>
      </c>
      <c r="Q53" s="43">
        <f>IFERROR(VLOOKUP(D53, [1]Fluxo!$F:$J,5,0), 0)*100</f>
        <v>0</v>
      </c>
      <c r="R53" s="10">
        <f t="shared" si="3"/>
        <v>0</v>
      </c>
      <c r="S53" s="10">
        <f t="shared" si="8"/>
        <v>1013.3946165483401</v>
      </c>
    </row>
    <row r="54" spans="3:19" x14ac:dyDescent="0.35">
      <c r="C54" s="7">
        <f t="shared" si="0"/>
        <v>2</v>
      </c>
      <c r="D54" s="8">
        <f>WORKDAY(D53, 1, [1]Feriado!A:A)</f>
        <v>45924</v>
      </c>
      <c r="E54" s="38" t="str">
        <f>IF(ISERROR(VLOOKUP(D54,[1]Fluxo!E:E,1,FALSE)),"","Aniversário")</f>
        <v/>
      </c>
      <c r="F54" s="39">
        <f t="shared" si="4"/>
        <v>999.01209574999996</v>
      </c>
      <c r="G54" s="7">
        <f>VLOOKUP(C54, [1]Fluxo!$B:$G,6,0)</f>
        <v>22</v>
      </c>
      <c r="H54" s="7">
        <f t="shared" si="1"/>
        <v>7</v>
      </c>
      <c r="I54" s="40">
        <v>0.61</v>
      </c>
      <c r="J54" s="10">
        <f t="shared" si="2"/>
        <v>1.0019368799999999</v>
      </c>
      <c r="K54" s="41">
        <v>1000.94706229802</v>
      </c>
      <c r="L54" s="42">
        <v>12.043799999999999</v>
      </c>
      <c r="M54">
        <f t="shared" si="5"/>
        <v>29</v>
      </c>
      <c r="N54" s="15">
        <f t="shared" si="6"/>
        <v>1.013172795</v>
      </c>
      <c r="O54" s="15">
        <f t="shared" si="7"/>
        <v>13.185270450000001</v>
      </c>
      <c r="P54" s="15">
        <f>IFERROR(IF(VLOOKUP(D54, [1]Fluxo!F:I,4,0)="Sim",[1]Cálculo!O54, 0), 0)</f>
        <v>0</v>
      </c>
      <c r="Q54" s="43">
        <f>IFERROR(VLOOKUP(D54, [1]Fluxo!$F:$J,5,0), 0)*100</f>
        <v>0</v>
      </c>
      <c r="R54" s="10">
        <f t="shared" si="3"/>
        <v>0</v>
      </c>
      <c r="S54" s="10">
        <f t="shared" si="8"/>
        <v>1014.13233274802</v>
      </c>
    </row>
    <row r="55" spans="3:19" x14ac:dyDescent="0.35">
      <c r="C55" s="7">
        <f t="shared" si="0"/>
        <v>2</v>
      </c>
      <c r="D55" s="8">
        <f>WORKDAY(D54, 1, [1]Feriado!A:A)</f>
        <v>45925</v>
      </c>
      <c r="E55" s="38" t="str">
        <f>IF(ISERROR(VLOOKUP(D55,[1]Fluxo!E:E,1,FALSE)),"","Aniversário")</f>
        <v/>
      </c>
      <c r="F55" s="39">
        <f t="shared" si="4"/>
        <v>999.01209574999996</v>
      </c>
      <c r="G55" s="7">
        <f>VLOOKUP(C55, [1]Fluxo!$B:$G,6,0)</f>
        <v>22</v>
      </c>
      <c r="H55" s="7">
        <f t="shared" si="1"/>
        <v>8</v>
      </c>
      <c r="I55" s="40">
        <v>0.61</v>
      </c>
      <c r="J55" s="10">
        <f t="shared" si="2"/>
        <v>1.0022138899999999</v>
      </c>
      <c r="K55" s="41">
        <v>1001.22379863866</v>
      </c>
      <c r="L55" s="42">
        <v>12.043799999999999</v>
      </c>
      <c r="M55">
        <f t="shared" si="5"/>
        <v>30</v>
      </c>
      <c r="N55" s="15">
        <f t="shared" si="6"/>
        <v>1.013630112</v>
      </c>
      <c r="O55" s="15">
        <f t="shared" si="7"/>
        <v>13.646792509999999</v>
      </c>
      <c r="P55" s="15">
        <f>IFERROR(IF(VLOOKUP(D55, [1]Fluxo!F:I,4,0)="Sim",[1]Cálculo!O55, 0), 0)</f>
        <v>0</v>
      </c>
      <c r="Q55" s="43">
        <f>IFERROR(VLOOKUP(D55, [1]Fluxo!$F:$J,5,0), 0)*100</f>
        <v>0</v>
      </c>
      <c r="R55" s="10">
        <f t="shared" si="3"/>
        <v>0</v>
      </c>
      <c r="S55" s="10">
        <f t="shared" si="8"/>
        <v>1014.87059114866</v>
      </c>
    </row>
    <row r="56" spans="3:19" x14ac:dyDescent="0.35">
      <c r="C56" s="7">
        <f t="shared" si="0"/>
        <v>2</v>
      </c>
      <c r="D56" s="8">
        <f>WORKDAY(D55, 1, [1]Feriado!A:A)</f>
        <v>45926</v>
      </c>
      <c r="E56" s="38" t="str">
        <f>IF(ISERROR(VLOOKUP(D56,[1]Fluxo!E:E,1,FALSE)),"","Aniversário")</f>
        <v/>
      </c>
      <c r="F56" s="39">
        <f t="shared" si="4"/>
        <v>999.01209574999996</v>
      </c>
      <c r="G56" s="7">
        <f>VLOOKUP(C56, [1]Fluxo!$B:$G,6,0)</f>
        <v>22</v>
      </c>
      <c r="H56" s="7">
        <f>IF(E55="Aniversário",1,H55+1)</f>
        <v>9</v>
      </c>
      <c r="I56" s="40">
        <v>0.54</v>
      </c>
      <c r="J56" s="10">
        <f t="shared" si="2"/>
        <v>1.0022055700000001</v>
      </c>
      <c r="K56" s="41">
        <v>1001.21548685802</v>
      </c>
      <c r="L56" s="42">
        <v>12.043799999999999</v>
      </c>
      <c r="M56">
        <f t="shared" si="5"/>
        <v>31</v>
      </c>
      <c r="N56" s="15">
        <f t="shared" si="6"/>
        <v>1.014087634</v>
      </c>
      <c r="O56" s="15">
        <f t="shared" si="7"/>
        <v>14.10475733</v>
      </c>
      <c r="P56" s="15">
        <f>IFERROR(IF(VLOOKUP(D56, [1]Fluxo!F:I,4,0)="Sim",[1]Cálculo!O56, 0), 0)</f>
        <v>0</v>
      </c>
      <c r="Q56" s="43">
        <f>IFERROR(VLOOKUP(D56, [1]Fluxo!$F:$J,5,0), 0)*100</f>
        <v>0</v>
      </c>
      <c r="R56" s="10">
        <f t="shared" si="3"/>
        <v>0</v>
      </c>
      <c r="S56" s="10">
        <f t="shared" si="8"/>
        <v>1015.32024418802</v>
      </c>
    </row>
    <row r="57" spans="3:19" x14ac:dyDescent="0.35">
      <c r="C57" s="7">
        <f t="shared" si="0"/>
        <v>2</v>
      </c>
      <c r="D57" s="8">
        <f>WORKDAY(D56, 1, [1]Feriado!A:A)</f>
        <v>45929</v>
      </c>
      <c r="E57" s="38" t="str">
        <f>IF(ISERROR(VLOOKUP(D57,[1]Fluxo!E:E,1,FALSE)),"","Aniversário")</f>
        <v/>
      </c>
      <c r="F57" s="39">
        <f t="shared" si="4"/>
        <v>999.01209574999996</v>
      </c>
      <c r="G57" s="7">
        <f>VLOOKUP(C57, [1]Fluxo!$B:$G,6,0)</f>
        <v>22</v>
      </c>
      <c r="H57" s="7">
        <f t="shared" si="1"/>
        <v>10</v>
      </c>
      <c r="I57" s="40">
        <v>0.54</v>
      </c>
      <c r="J57" s="10">
        <f t="shared" si="2"/>
        <v>1.0024509399999999</v>
      </c>
      <c r="K57" s="41">
        <v>1001.46061445596</v>
      </c>
      <c r="L57" s="42">
        <v>12.043799999999999</v>
      </c>
      <c r="M57">
        <f t="shared" si="5"/>
        <v>32</v>
      </c>
      <c r="N57" s="15">
        <f t="shared" si="6"/>
        <v>1.0145453630000001</v>
      </c>
      <c r="O57" s="15">
        <f t="shared" si="7"/>
        <v>14.566608159999999</v>
      </c>
      <c r="P57" s="15">
        <f>IFERROR(IF(VLOOKUP(D57, [1]Fluxo!F:I,4,0)="Sim",[1]Cálculo!O57, 0), 0)</f>
        <v>0</v>
      </c>
      <c r="Q57" s="43">
        <f>IFERROR(VLOOKUP(D57, [1]Fluxo!$F:$J,5,0), 0)*100</f>
        <v>0</v>
      </c>
      <c r="R57" s="10">
        <f t="shared" si="3"/>
        <v>0</v>
      </c>
      <c r="S57" s="10">
        <f t="shared" si="8"/>
        <v>1016.02722261596</v>
      </c>
    </row>
    <row r="58" spans="3:19" x14ac:dyDescent="0.35">
      <c r="C58" s="7">
        <f t="shared" si="0"/>
        <v>2</v>
      </c>
      <c r="D58" s="8">
        <f>WORKDAY(D57, 1, [1]Feriado!A:A)</f>
        <v>45930</v>
      </c>
      <c r="E58" s="38" t="str">
        <f>IF(ISERROR(VLOOKUP(D58,[1]Fluxo!E:E,1,FALSE)),"","Aniversário")</f>
        <v/>
      </c>
      <c r="F58" s="39">
        <f t="shared" si="4"/>
        <v>999.01209574999996</v>
      </c>
      <c r="G58" s="7">
        <f>VLOOKUP(C58, [1]Fluxo!$B:$G,6,0)</f>
        <v>22</v>
      </c>
      <c r="H58" s="7">
        <f t="shared" si="1"/>
        <v>11</v>
      </c>
      <c r="I58" s="40">
        <v>0.54</v>
      </c>
      <c r="J58" s="10">
        <f t="shared" si="2"/>
        <v>1.0026963600000001</v>
      </c>
      <c r="K58" s="41">
        <v>1001.7057920045</v>
      </c>
      <c r="L58" s="42">
        <v>12.043799999999999</v>
      </c>
      <c r="M58">
        <f t="shared" si="5"/>
        <v>33</v>
      </c>
      <c r="N58" s="15">
        <f t="shared" si="6"/>
        <v>1.015003299</v>
      </c>
      <c r="O58" s="15">
        <f t="shared" si="7"/>
        <v>15.0288915</v>
      </c>
      <c r="P58" s="15">
        <f>IFERROR(IF(VLOOKUP(D58, [1]Fluxo!F:I,4,0)="Sim",[1]Cálculo!O58, 0), 0)</f>
        <v>0</v>
      </c>
      <c r="Q58" s="43">
        <f>IFERROR(VLOOKUP(D58, [1]Fluxo!$F:$J,5,0), 0)*100</f>
        <v>0</v>
      </c>
      <c r="R58" s="10">
        <f t="shared" si="3"/>
        <v>0</v>
      </c>
      <c r="S58" s="10">
        <f t="shared" si="8"/>
        <v>1016.7346835045</v>
      </c>
    </row>
    <row r="59" spans="3:19" x14ac:dyDescent="0.35">
      <c r="C59" s="7">
        <f t="shared" si="0"/>
        <v>2</v>
      </c>
      <c r="D59" s="8">
        <f>WORKDAY(D58, 1, [1]Feriado!A:A)</f>
        <v>45931</v>
      </c>
      <c r="E59" s="38" t="str">
        <f>IF(ISERROR(VLOOKUP(D59,[1]Fluxo!E:E,1,FALSE)),"","Aniversário")</f>
        <v/>
      </c>
      <c r="F59" s="39">
        <f t="shared" si="4"/>
        <v>999.01209574999996</v>
      </c>
      <c r="G59" s="7">
        <f>VLOOKUP(C59, [1]Fluxo!$B:$G,6,0)</f>
        <v>22</v>
      </c>
      <c r="H59" s="7">
        <f t="shared" si="1"/>
        <v>12</v>
      </c>
      <c r="I59" s="40">
        <v>0.54</v>
      </c>
      <c r="J59" s="10">
        <f t="shared" si="2"/>
        <v>1.0029418400000001</v>
      </c>
      <c r="K59" s="41">
        <v>1001.95102949376</v>
      </c>
      <c r="L59" s="42">
        <v>12.043799999999999</v>
      </c>
      <c r="M59">
        <f t="shared" si="5"/>
        <v>34</v>
      </c>
      <c r="N59" s="15">
        <f t="shared" si="6"/>
        <v>1.0154614420000001</v>
      </c>
      <c r="O59" s="15">
        <f t="shared" si="7"/>
        <v>15.491607719999999</v>
      </c>
      <c r="P59" s="15">
        <f>IFERROR(IF(VLOOKUP(D59, [1]Fluxo!F:I,4,0)="Sim",[1]Cálculo!O59, 0), 0)</f>
        <v>0</v>
      </c>
      <c r="Q59" s="43">
        <f>IFERROR(VLOOKUP(D59, [1]Fluxo!$F:$J,5,0), 0)*100</f>
        <v>0</v>
      </c>
      <c r="R59" s="10">
        <f t="shared" si="3"/>
        <v>0</v>
      </c>
      <c r="S59" s="10">
        <f t="shared" si="8"/>
        <v>1017.44263721376</v>
      </c>
    </row>
    <row r="60" spans="3:19" x14ac:dyDescent="0.35">
      <c r="C60" s="7">
        <f t="shared" si="0"/>
        <v>2</v>
      </c>
      <c r="D60" s="8">
        <f>WORKDAY(D59, 1, [1]Feriado!A:A)</f>
        <v>45932</v>
      </c>
      <c r="E60" s="38" t="str">
        <f>IF(ISERROR(VLOOKUP(D60,[1]Fluxo!E:E,1,FALSE)),"","Aniversário")</f>
        <v/>
      </c>
      <c r="F60" s="39">
        <f t="shared" si="4"/>
        <v>999.01209574999996</v>
      </c>
      <c r="G60" s="7">
        <f>VLOOKUP(C60, [1]Fluxo!$B:$G,6,0)</f>
        <v>22</v>
      </c>
      <c r="H60" s="7">
        <f t="shared" si="1"/>
        <v>13</v>
      </c>
      <c r="I60" s="40">
        <v>0.54</v>
      </c>
      <c r="J60" s="10">
        <f t="shared" si="2"/>
        <v>1.0031873899999999</v>
      </c>
      <c r="K60" s="41">
        <v>1002.19633691387</v>
      </c>
      <c r="L60" s="42">
        <v>12.043799999999999</v>
      </c>
      <c r="M60">
        <f t="shared" si="5"/>
        <v>35</v>
      </c>
      <c r="N60" s="15">
        <f t="shared" si="6"/>
        <v>1.015919791</v>
      </c>
      <c r="O60" s="15">
        <f t="shared" si="7"/>
        <v>15.95475622</v>
      </c>
      <c r="P60" s="15">
        <f>IFERROR(IF(VLOOKUP(D60, [1]Fluxo!F:I,4,0)="Sim",[1]Cálculo!O60, 0), 0)</f>
        <v>0</v>
      </c>
      <c r="Q60" s="43">
        <f>IFERROR(VLOOKUP(D60, [1]Fluxo!$F:$J,5,0), 0)*100</f>
        <v>0</v>
      </c>
      <c r="R60" s="10">
        <f t="shared" si="3"/>
        <v>0</v>
      </c>
      <c r="S60" s="10">
        <f t="shared" si="8"/>
        <v>1018.1510931338701</v>
      </c>
    </row>
    <row r="61" spans="3:19" x14ac:dyDescent="0.35">
      <c r="C61" s="7">
        <f t="shared" si="0"/>
        <v>2</v>
      </c>
      <c r="D61" s="8">
        <f>WORKDAY(D60, 1, [1]Feriado!A:A)</f>
        <v>45933</v>
      </c>
      <c r="E61" s="38" t="str">
        <f>IF(ISERROR(VLOOKUP(D61,[1]Fluxo!E:E,1,FALSE)),"","Aniversário")</f>
        <v/>
      </c>
      <c r="F61" s="39">
        <f t="shared" si="4"/>
        <v>999.01209574999996</v>
      </c>
      <c r="G61" s="7">
        <f>VLOOKUP(C61, [1]Fluxo!$B:$G,6,0)</f>
        <v>22</v>
      </c>
      <c r="H61" s="7">
        <f t="shared" si="1"/>
        <v>14</v>
      </c>
      <c r="I61" s="40">
        <v>0.54</v>
      </c>
      <c r="J61" s="10">
        <f t="shared" si="2"/>
        <v>1.0034329900000001</v>
      </c>
      <c r="K61" s="41">
        <v>1002.44169428459</v>
      </c>
      <c r="L61" s="42">
        <v>12.043799999999999</v>
      </c>
      <c r="M61">
        <f t="shared" si="5"/>
        <v>36</v>
      </c>
      <c r="N61" s="15">
        <f t="shared" si="6"/>
        <v>1.0163783470000001</v>
      </c>
      <c r="O61" s="15">
        <f t="shared" si="7"/>
        <v>16.418337910000002</v>
      </c>
      <c r="P61" s="15">
        <f>IFERROR(IF(VLOOKUP(D61, [1]Fluxo!F:I,4,0)="Sim",[1]Cálculo!O61, 0), 0)</f>
        <v>0</v>
      </c>
      <c r="Q61" s="43">
        <f>IFERROR(VLOOKUP(D61, [1]Fluxo!$F:$J,5,0), 0)*100</f>
        <v>0</v>
      </c>
      <c r="R61" s="10">
        <f t="shared" si="3"/>
        <v>0</v>
      </c>
      <c r="S61" s="10">
        <f t="shared" si="8"/>
        <v>1018.86003219459</v>
      </c>
    </row>
    <row r="62" spans="3:19" x14ac:dyDescent="0.35">
      <c r="C62" s="7">
        <f t="shared" si="0"/>
        <v>2</v>
      </c>
      <c r="D62" s="8">
        <f>WORKDAY(D61, 1, [1]Feriado!A:A)</f>
        <v>45936</v>
      </c>
      <c r="E62" s="38" t="str">
        <f>IF(ISERROR(VLOOKUP(D62,[1]Fluxo!E:E,1,FALSE)),"","Aniversário")</f>
        <v/>
      </c>
      <c r="F62" s="39">
        <f t="shared" si="4"/>
        <v>999.01209574999996</v>
      </c>
      <c r="G62" s="7">
        <f>VLOOKUP(C62, [1]Fluxo!$B:$G,6,0)</f>
        <v>22</v>
      </c>
      <c r="H62" s="7">
        <f t="shared" si="1"/>
        <v>15</v>
      </c>
      <c r="I62" s="40">
        <v>0.54</v>
      </c>
      <c r="J62" s="10">
        <f t="shared" si="2"/>
        <v>1.0036786600000001</v>
      </c>
      <c r="K62" s="41">
        <v>1002.6871215861501</v>
      </c>
      <c r="L62" s="42">
        <v>12.043799999999999</v>
      </c>
      <c r="M62">
        <f t="shared" si="5"/>
        <v>37</v>
      </c>
      <c r="N62" s="15">
        <f t="shared" si="6"/>
        <v>1.01683711</v>
      </c>
      <c r="O62" s="15">
        <f t="shared" si="7"/>
        <v>16.88235336</v>
      </c>
      <c r="P62" s="15">
        <f>IFERROR(IF(VLOOKUP(D62, [1]Fluxo!F:I,4,0)="Sim",[1]Cálculo!O62, 0), 0)</f>
        <v>0</v>
      </c>
      <c r="Q62" s="43">
        <f>IFERROR(VLOOKUP(D62, [1]Fluxo!$F:$J,5,0), 0)*100</f>
        <v>0</v>
      </c>
      <c r="R62" s="10">
        <f t="shared" si="3"/>
        <v>0</v>
      </c>
      <c r="S62" s="10">
        <f t="shared" si="8"/>
        <v>1019.5694749461501</v>
      </c>
    </row>
    <row r="63" spans="3:19" x14ac:dyDescent="0.35">
      <c r="C63" s="7">
        <f t="shared" si="0"/>
        <v>2</v>
      </c>
      <c r="D63" s="8">
        <f>WORKDAY(D62, 1, [1]Feriado!A:A)</f>
        <v>45937</v>
      </c>
      <c r="E63" s="38" t="str">
        <f>IF(ISERROR(VLOOKUP(D63,[1]Fluxo!E:E,1,FALSE)),"","Aniversário")</f>
        <v/>
      </c>
      <c r="F63" s="39">
        <f t="shared" si="4"/>
        <v>999.01209574999996</v>
      </c>
      <c r="G63" s="7">
        <f>VLOOKUP(C63, [1]Fluxo!$B:$G,6,0)</f>
        <v>22</v>
      </c>
      <c r="H63" s="7">
        <f t="shared" si="1"/>
        <v>16</v>
      </c>
      <c r="I63" s="40">
        <v>0.54</v>
      </c>
      <c r="J63" s="10">
        <f t="shared" si="2"/>
        <v>1.0039243799999999</v>
      </c>
      <c r="K63" s="41">
        <v>1002.93259883832</v>
      </c>
      <c r="L63" s="42">
        <v>12.043799999999999</v>
      </c>
      <c r="M63">
        <f t="shared" si="5"/>
        <v>38</v>
      </c>
      <c r="N63" s="15">
        <f t="shared" si="6"/>
        <v>1.0172960799999999</v>
      </c>
      <c r="O63" s="15">
        <f t="shared" si="7"/>
        <v>17.346802459999999</v>
      </c>
      <c r="P63" s="15">
        <f>IFERROR(IF(VLOOKUP(D63, [1]Fluxo!F:I,4,0)="Sim",[1]Cálculo!O63, 0), 0)</f>
        <v>0</v>
      </c>
      <c r="Q63" s="43">
        <f>IFERROR(VLOOKUP(D63, [1]Fluxo!$F:$J,5,0), 0)*100</f>
        <v>0</v>
      </c>
      <c r="R63" s="10">
        <f t="shared" si="3"/>
        <v>0</v>
      </c>
      <c r="S63" s="10">
        <f t="shared" si="8"/>
        <v>1020.2794012983201</v>
      </c>
    </row>
    <row r="64" spans="3:19" x14ac:dyDescent="0.35">
      <c r="C64" s="7">
        <f t="shared" si="0"/>
        <v>2</v>
      </c>
      <c r="D64" s="8">
        <f>WORKDAY(D63, 1, [1]Feriado!A:A)</f>
        <v>45938</v>
      </c>
      <c r="E64" s="38" t="str">
        <f>IF(ISERROR(VLOOKUP(D64,[1]Fluxo!E:E,1,FALSE)),"","Aniversário")</f>
        <v/>
      </c>
      <c r="F64" s="39">
        <f t="shared" si="4"/>
        <v>999.01209574999996</v>
      </c>
      <c r="G64" s="7">
        <f>VLOOKUP(C64, [1]Fluxo!$B:$G,6,0)</f>
        <v>22</v>
      </c>
      <c r="H64" s="7">
        <f t="shared" si="1"/>
        <v>17</v>
      </c>
      <c r="I64" s="40">
        <v>0.54</v>
      </c>
      <c r="J64" s="10">
        <f t="shared" si="2"/>
        <v>1.0041701700000001</v>
      </c>
      <c r="K64" s="41">
        <v>1003.17814602133</v>
      </c>
      <c r="L64" s="42">
        <v>12.043799999999999</v>
      </c>
      <c r="M64">
        <f t="shared" si="5"/>
        <v>39</v>
      </c>
      <c r="N64" s="15">
        <f t="shared" si="6"/>
        <v>1.017755258</v>
      </c>
      <c r="O64" s="15">
        <f t="shared" si="7"/>
        <v>17.8116868</v>
      </c>
      <c r="P64" s="15">
        <f>IFERROR(IF(VLOOKUP(D64, [1]Fluxo!F:I,4,0)="Sim",[1]Cálculo!O64, 0), 0)</f>
        <v>0</v>
      </c>
      <c r="Q64" s="43">
        <f>IFERROR(VLOOKUP(D64, [1]Fluxo!$F:$J,5,0), 0)*100</f>
        <v>0</v>
      </c>
      <c r="R64" s="10">
        <f t="shared" si="3"/>
        <v>0</v>
      </c>
      <c r="S64" s="10">
        <f t="shared" si="8"/>
        <v>1020.98983282133</v>
      </c>
    </row>
    <row r="65" spans="3:19" x14ac:dyDescent="0.35">
      <c r="C65" s="7">
        <f t="shared" si="0"/>
        <v>2</v>
      </c>
      <c r="D65" s="8">
        <f>WORKDAY(D64, 1, [1]Feriado!A:A)</f>
        <v>45939</v>
      </c>
      <c r="E65" s="38" t="str">
        <f>IF(ISERROR(VLOOKUP(D65,[1]Fluxo!E:E,1,FALSE)),"","Aniversário")</f>
        <v/>
      </c>
      <c r="F65" s="39">
        <f t="shared" si="4"/>
        <v>999.01209574999996</v>
      </c>
      <c r="G65" s="7">
        <f>VLOOKUP(C65, [1]Fluxo!$B:$G,6,0)</f>
        <v>22</v>
      </c>
      <c r="H65" s="7">
        <f t="shared" si="1"/>
        <v>18</v>
      </c>
      <c r="I65" s="40">
        <v>0.47993489816233748</v>
      </c>
      <c r="J65" s="10">
        <f t="shared" si="2"/>
        <v>1.00392503</v>
      </c>
      <c r="K65" s="41">
        <v>1002.93324819618</v>
      </c>
      <c r="L65" s="42">
        <v>12.043799999999999</v>
      </c>
      <c r="M65">
        <f t="shared" si="5"/>
        <v>40</v>
      </c>
      <c r="N65" s="15">
        <f t="shared" si="6"/>
        <v>1.018214642</v>
      </c>
      <c r="O65" s="15">
        <f t="shared" si="7"/>
        <v>18.268070059999999</v>
      </c>
      <c r="P65" s="15">
        <f>IFERROR(IF(VLOOKUP(D65, [1]Fluxo!F:I,4,0)="Sim",[1]Cálculo!O65, 0), 0)</f>
        <v>0</v>
      </c>
      <c r="Q65" s="43">
        <f>IFERROR(VLOOKUP(D65, [1]Fluxo!$F:$J,5,0), 0)*100</f>
        <v>0</v>
      </c>
      <c r="R65" s="10">
        <f t="shared" si="3"/>
        <v>0</v>
      </c>
      <c r="S65" s="10">
        <f t="shared" si="8"/>
        <v>1021.20131825618</v>
      </c>
    </row>
    <row r="66" spans="3:19" x14ac:dyDescent="0.35">
      <c r="C66" s="7">
        <f t="shared" si="0"/>
        <v>2</v>
      </c>
      <c r="D66" s="8">
        <f>WORKDAY(D65, 1, [1]Feriado!A:A)</f>
        <v>45940</v>
      </c>
      <c r="E66" s="38" t="str">
        <f>IF(ISERROR(VLOOKUP(D66,[1]Fluxo!E:E,1,FALSE)),"","Aniversário")</f>
        <v/>
      </c>
      <c r="F66" s="39">
        <f t="shared" si="4"/>
        <v>999.01209574999996</v>
      </c>
      <c r="G66" s="7">
        <f>VLOOKUP(C66, [1]Fluxo!$B:$G,6,0)</f>
        <v>22</v>
      </c>
      <c r="H66" s="7">
        <f t="shared" si="1"/>
        <v>19</v>
      </c>
      <c r="I66" s="40">
        <v>0.47993489816233748</v>
      </c>
      <c r="J66" s="10">
        <f t="shared" si="2"/>
        <v>1.0041435299999999</v>
      </c>
      <c r="K66" s="41">
        <v>1003.1515323391</v>
      </c>
      <c r="L66" s="42">
        <v>12.043799999999999</v>
      </c>
      <c r="M66">
        <f t="shared" si="5"/>
        <v>41</v>
      </c>
      <c r="N66" s="15">
        <f t="shared" si="6"/>
        <v>1.0186742339999999</v>
      </c>
      <c r="O66" s="15">
        <f t="shared" si="7"/>
        <v>18.733086449999998</v>
      </c>
      <c r="P66" s="15">
        <f>IFERROR(IF(VLOOKUP(D66, [1]Fluxo!F:I,4,0)="Sim",[1]Cálculo!O66, 0), 0)</f>
        <v>0</v>
      </c>
      <c r="Q66" s="43">
        <f>IFERROR(VLOOKUP(D66, [1]Fluxo!$F:$J,5,0), 0)*100</f>
        <v>0</v>
      </c>
      <c r="R66" s="10">
        <f t="shared" si="3"/>
        <v>0</v>
      </c>
      <c r="S66" s="10">
        <f t="shared" si="8"/>
        <v>1021.8846187890999</v>
      </c>
    </row>
    <row r="67" spans="3:19" x14ac:dyDescent="0.35">
      <c r="C67" s="7">
        <f t="shared" si="0"/>
        <v>2</v>
      </c>
      <c r="D67" s="8">
        <f>WORKDAY(D66, 1, [1]Feriado!A:A)</f>
        <v>45943</v>
      </c>
      <c r="E67" s="38" t="str">
        <f>IF(ISERROR(VLOOKUP(D67,[1]Fluxo!E:E,1,FALSE)),"","Aniversário")</f>
        <v/>
      </c>
      <c r="F67" s="39">
        <f t="shared" si="4"/>
        <v>999.01209574999996</v>
      </c>
      <c r="G67" s="7">
        <f>VLOOKUP(C67, [1]Fluxo!$B:$G,6,0)</f>
        <v>22</v>
      </c>
      <c r="H67" s="7">
        <f t="shared" si="1"/>
        <v>20</v>
      </c>
      <c r="I67" s="40">
        <v>0.47993489816233748</v>
      </c>
      <c r="J67" s="10">
        <f t="shared" si="2"/>
        <v>1.0043620900000001</v>
      </c>
      <c r="K67" s="41">
        <v>1003.3698764227501</v>
      </c>
      <c r="L67" s="42">
        <v>12.043799999999999</v>
      </c>
      <c r="M67">
        <f t="shared" si="5"/>
        <v>42</v>
      </c>
      <c r="N67" s="15">
        <f t="shared" si="6"/>
        <v>1.0191340339999999</v>
      </c>
      <c r="O67" s="15">
        <f t="shared" si="7"/>
        <v>19.198513330000001</v>
      </c>
      <c r="P67" s="15">
        <f>IFERROR(IF(VLOOKUP(D67, [1]Fluxo!F:I,4,0)="Sim",[1]Cálculo!O67, 0), 0)</f>
        <v>0</v>
      </c>
      <c r="Q67" s="43">
        <f>IFERROR(VLOOKUP(D67, [1]Fluxo!$F:$J,5,0), 0)*100</f>
        <v>0</v>
      </c>
      <c r="R67" s="10">
        <f t="shared" si="3"/>
        <v>0</v>
      </c>
      <c r="S67" s="10">
        <f t="shared" si="8"/>
        <v>1022.56838975275</v>
      </c>
    </row>
    <row r="68" spans="3:19" x14ac:dyDescent="0.35">
      <c r="C68" s="7">
        <f t="shared" ref="C68:C69" si="9">IF(E67="Aniversário", C67+1, C67)</f>
        <v>2</v>
      </c>
      <c r="D68" s="8">
        <f>WORKDAY(D67, 1, [1]Feriado!A:A)</f>
        <v>45944</v>
      </c>
      <c r="E68" s="38" t="str">
        <f>IF(ISERROR(VLOOKUP(D68,[1]Fluxo!E:E,1,FALSE)),"","Aniversário")</f>
        <v/>
      </c>
      <c r="F68" s="39">
        <f t="shared" si="4"/>
        <v>999.01209574999996</v>
      </c>
      <c r="G68" s="7">
        <f>VLOOKUP(C68, [1]Fluxo!$B:$G,6,0)</f>
        <v>22</v>
      </c>
      <c r="H68" s="7">
        <f t="shared" si="1"/>
        <v>21</v>
      </c>
      <c r="I68" s="40">
        <v>0.47993489816233748</v>
      </c>
      <c r="J68" s="10">
        <f t="shared" si="2"/>
        <v>1.0045806900000001</v>
      </c>
      <c r="K68" s="41">
        <v>1003.58826046688</v>
      </c>
      <c r="L68" s="42">
        <v>12.043799999999999</v>
      </c>
      <c r="M68">
        <f t="shared" si="5"/>
        <v>43</v>
      </c>
      <c r="N68" s="15">
        <f t="shared" si="6"/>
        <v>1.019594041</v>
      </c>
      <c r="O68" s="15">
        <f t="shared" si="7"/>
        <v>19.664349519999998</v>
      </c>
      <c r="P68" s="15">
        <f>IFERROR(IF(VLOOKUP(D68, [1]Fluxo!F:I,4,0)="Sim",[1]Cálculo!O68, 0), 0)</f>
        <v>0</v>
      </c>
      <c r="Q68" s="43">
        <f>IFERROR(VLOOKUP(D68, [1]Fluxo!$F:$J,5,0), 0)*100</f>
        <v>0</v>
      </c>
      <c r="R68" s="10">
        <f t="shared" si="3"/>
        <v>0</v>
      </c>
      <c r="S68" s="10">
        <f t="shared" si="8"/>
        <v>1023.25260998688</v>
      </c>
    </row>
    <row r="69" spans="3:19" x14ac:dyDescent="0.35">
      <c r="C69" s="7">
        <f t="shared" si="9"/>
        <v>2</v>
      </c>
      <c r="D69" s="8">
        <f>WORKDAY(D68, 1, [1]Feriado!A:A)</f>
        <v>45945</v>
      </c>
      <c r="E69" s="38" t="str">
        <f>IF(ISERROR(VLOOKUP(D69,[1]Fluxo!E:E,1,FALSE)),"","Aniversário")</f>
        <v>Aniversário</v>
      </c>
      <c r="F69" s="39">
        <f t="shared" si="4"/>
        <v>999.01209574999996</v>
      </c>
      <c r="G69" s="7">
        <f>VLOOKUP(C69, [1]Fluxo!$B:$G,6,0)</f>
        <v>22</v>
      </c>
      <c r="H69" s="7">
        <f t="shared" si="1"/>
        <v>22</v>
      </c>
      <c r="I69" s="40">
        <v>0.47993489816233748</v>
      </c>
      <c r="J69" s="10">
        <f t="shared" si="2"/>
        <v>1.0047993399999999</v>
      </c>
      <c r="K69" s="41">
        <v>1003.8066944616201</v>
      </c>
      <c r="L69" s="42">
        <v>12.043799999999999</v>
      </c>
      <c r="M69">
        <f t="shared" si="5"/>
        <v>44</v>
      </c>
      <c r="N69" s="15">
        <f t="shared" si="6"/>
        <v>1.020054255</v>
      </c>
      <c r="O69" s="15">
        <f t="shared" si="7"/>
        <v>20.130595419999999</v>
      </c>
      <c r="P69" s="15">
        <f>IFERROR(IF(VLOOKUP(D69, [1]Fluxo!F:I,4,0)="Sim",[1]Cálculo!O69, 0), 0)</f>
        <v>0</v>
      </c>
      <c r="Q69" s="43">
        <f>IFERROR(VLOOKUP(D69, [1]Fluxo!$F:$J,5,0), 0)*100</f>
        <v>0</v>
      </c>
      <c r="R69" s="10">
        <f t="shared" si="3"/>
        <v>0</v>
      </c>
      <c r="S69" s="10">
        <f t="shared" si="8"/>
        <v>1023.93728988162</v>
      </c>
    </row>
  </sheetData>
  <conditionalFormatting sqref="C1:S1">
    <cfRule type="expression" dxfId="2" priority="3">
      <formula>$E114="Aniversário"</formula>
    </cfRule>
  </conditionalFormatting>
  <conditionalFormatting sqref="C1:S69">
    <cfRule type="expression" dxfId="1" priority="2">
      <formula>$E1048576="Aniversário"</formula>
    </cfRule>
  </conditionalFormatting>
  <conditionalFormatting sqref="D7:S7">
    <cfRule type="expression" dxfId="0" priority="1">
      <formula>$E1048420="Aniversário"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d8ed0c67dfec80c9f32fb4130df438f3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486a1309667c535d48f3a9abf78ca8a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4D96D474-26F6-4767-B5E3-DA8651E4EF57}"/>
</file>

<file path=customXml/itemProps2.xml><?xml version="1.0" encoding="utf-8"?>
<ds:datastoreItem xmlns:ds="http://schemas.openxmlformats.org/officeDocument/2006/customXml" ds:itemID="{C1A7457D-00D5-4D48-B19D-9AD9A3EDF204}"/>
</file>

<file path=customXml/itemProps3.xml><?xml version="1.0" encoding="utf-8"?>
<ds:datastoreItem xmlns:ds="http://schemas.openxmlformats.org/officeDocument/2006/customXml" ds:itemID="{4C0515F7-3223-42D4-AE47-E027BE019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</dc:creator>
  <cp:lastModifiedBy>Gustavo Garcia | OSLO DTVM</cp:lastModifiedBy>
  <dcterms:created xsi:type="dcterms:W3CDTF">2015-06-05T18:17:20Z</dcterms:created>
  <dcterms:modified xsi:type="dcterms:W3CDTF">2025-10-14T18:21:11Z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</Properties>
</file>